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2000" windowHeight="6420" tabRatio="837"/>
  </bookViews>
  <sheets>
    <sheet name="I. Фін план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0">'I. Фін план'!$35:$37</definedName>
    <definedName name="Заголовки_для_печати_МИ">'[29]1993'!$A$1:$IV$3,'[29]1993'!$A$1:$A$65536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'I. Фін план'!$A$1:$I$116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44525" fullCalcOnLoad="1"/>
</workbook>
</file>

<file path=xl/calcChain.xml><?xml version="1.0" encoding="utf-8"?>
<calcChain xmlns="http://schemas.openxmlformats.org/spreadsheetml/2006/main">
  <c r="G84" i="20"/>
  <c r="E84"/>
  <c r="F103"/>
  <c r="I102"/>
  <c r="E103"/>
  <c r="E86"/>
  <c r="E83"/>
  <c r="I103"/>
  <c r="H103"/>
  <c r="G103"/>
  <c r="C103"/>
  <c r="D103"/>
  <c r="D102"/>
  <c r="C102"/>
  <c r="F82"/>
  <c r="G43"/>
  <c r="E46"/>
  <c r="E43"/>
  <c r="E45"/>
  <c r="I43"/>
  <c r="F77"/>
  <c r="F84"/>
  <c r="I78"/>
  <c r="H78"/>
  <c r="G78"/>
  <c r="F78"/>
  <c r="I59"/>
  <c r="I75"/>
  <c r="I80"/>
  <c r="H59"/>
  <c r="H75"/>
  <c r="H80"/>
  <c r="G59"/>
  <c r="G75"/>
  <c r="G80"/>
  <c r="F59"/>
  <c r="F75"/>
  <c r="D43"/>
  <c r="D84"/>
  <c r="D59"/>
  <c r="D75"/>
  <c r="D80"/>
  <c r="C78"/>
  <c r="C73"/>
  <c r="E42"/>
  <c r="C59"/>
  <c r="C43"/>
  <c r="H82"/>
  <c r="H102"/>
  <c r="H104"/>
  <c r="G82"/>
  <c r="G102"/>
  <c r="C79"/>
  <c r="D79"/>
  <c r="D78"/>
  <c r="D77"/>
  <c r="D76"/>
  <c r="F79"/>
  <c r="F76"/>
  <c r="G79"/>
  <c r="G77"/>
  <c r="G76"/>
  <c r="H79"/>
  <c r="H77"/>
  <c r="I79"/>
  <c r="I77"/>
  <c r="I76"/>
  <c r="H76"/>
  <c r="E76"/>
  <c r="D82"/>
  <c r="H84"/>
  <c r="E69"/>
  <c r="E68"/>
  <c r="E67"/>
  <c r="E66"/>
  <c r="E58"/>
  <c r="E57"/>
  <c r="E56"/>
  <c r="E55"/>
  <c r="E54"/>
  <c r="E63"/>
  <c r="E62"/>
  <c r="E61"/>
  <c r="E60"/>
  <c r="E49"/>
  <c r="E47"/>
  <c r="I47"/>
  <c r="H47"/>
  <c r="G47"/>
  <c r="F47"/>
  <c r="D47"/>
  <c r="H43"/>
  <c r="F43"/>
  <c r="C47"/>
  <c r="E53"/>
  <c r="E52"/>
  <c r="E48"/>
  <c r="E40"/>
  <c r="C84"/>
  <c r="C82"/>
  <c r="C77"/>
  <c r="C76"/>
  <c r="C75"/>
  <c r="I73"/>
  <c r="I104"/>
  <c r="H73"/>
  <c r="G73"/>
  <c r="F73"/>
  <c r="E101"/>
  <c r="C97"/>
  <c r="C92"/>
  <c r="E64"/>
  <c r="E65"/>
  <c r="D97"/>
  <c r="E99"/>
  <c r="E100"/>
  <c r="E98"/>
  <c r="G97"/>
  <c r="E97"/>
  <c r="H97"/>
  <c r="I97"/>
  <c r="F97"/>
  <c r="D92"/>
  <c r="E94"/>
  <c r="E95"/>
  <c r="E96"/>
  <c r="E93"/>
  <c r="G92"/>
  <c r="H92"/>
  <c r="I92"/>
  <c r="F92"/>
  <c r="I82"/>
  <c r="E90"/>
  <c r="E89"/>
  <c r="E88"/>
  <c r="I84"/>
  <c r="D73"/>
  <c r="E78"/>
  <c r="E79"/>
  <c r="E92"/>
  <c r="C80"/>
  <c r="E77"/>
  <c r="E59"/>
  <c r="E73"/>
  <c r="E75"/>
  <c r="F80"/>
  <c r="E80"/>
  <c r="F102"/>
  <c r="E102"/>
  <c r="E82"/>
  <c r="C104"/>
  <c r="D104"/>
  <c r="G104"/>
  <c r="F104"/>
  <c r="E104"/>
</calcChain>
</file>

<file path=xl/sharedStrings.xml><?xml version="1.0" encoding="utf-8"?>
<sst xmlns="http://schemas.openxmlformats.org/spreadsheetml/2006/main" count="140" uniqueCount="135">
  <si>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</si>
  <si>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</si>
  <si>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</si>
  <si>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</si>
  <si>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</si>
  <si>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</si>
  <si>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</si>
  <si>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</si>
  <si>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</si>
  <si>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</si>
  <si>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</si>
  <si>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</si>
  <si>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</si>
  <si>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</si>
  <si>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</si>
  <si>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</si>
  <si>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придбання (виготовлення) інших необоротних матеріальних активів</t>
  </si>
  <si>
    <t>модернізація, модифікація (добудова, дообладнання, реконструкція) основних засобів</t>
  </si>
  <si>
    <t xml:space="preserve">ІV </t>
  </si>
  <si>
    <t xml:space="preserve">         (ініціали, прізвище)    </t>
  </si>
  <si>
    <t>Середньооблікова кількість штатних працівників</t>
  </si>
  <si>
    <t>Усього витрат</t>
  </si>
  <si>
    <t>за КОАТУУ</t>
  </si>
  <si>
    <t>за КОПФГ</t>
  </si>
  <si>
    <t xml:space="preserve">за ЄДРПОУ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</si>
  <si>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</si>
  <si>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</si>
  <si>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</si>
  <si>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</si>
  <si>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</si>
  <si>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</si>
  <si>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 xml:space="preserve">                                (посада)</t>
  </si>
  <si>
    <t>_________________________</t>
  </si>
  <si>
    <t>Коди</t>
  </si>
  <si>
    <t>Найменування показника</t>
  </si>
  <si>
    <t xml:space="preserve">               (підпис)</t>
  </si>
  <si>
    <t>капітальний ремонт</t>
  </si>
  <si>
    <t>Інші витрати (розшифрувати)</t>
  </si>
  <si>
    <t>Керівник</t>
  </si>
  <si>
    <t>Х</t>
  </si>
  <si>
    <t>Одиниця виміру, грн.</t>
  </si>
  <si>
    <t>I. Фінансові результати</t>
  </si>
  <si>
    <t>Проект</t>
  </si>
  <si>
    <t>Попередній</t>
  </si>
  <si>
    <t>Уточнений</t>
  </si>
  <si>
    <t>Зміни</t>
  </si>
  <si>
    <t>зробити позначку "Х"</t>
  </si>
  <si>
    <t>Дохід з місцевого бюджету за цільовими програмами, у тому числі:</t>
  </si>
  <si>
    <t>тис. грн.</t>
  </si>
  <si>
    <t>Амортизація</t>
  </si>
  <si>
    <t>Капітальні інвестиції, усього, у тому числі:</t>
  </si>
  <si>
    <t>Доходи і витрати від операційної діяльності (деталізація)</t>
  </si>
  <si>
    <t>доходи з місцевого бюджету цільового фінансування по капітальних видатках</t>
  </si>
  <si>
    <t>ІІІ. Інвестиційна діяльність</t>
  </si>
  <si>
    <t>Нерозподілені доходи</t>
  </si>
  <si>
    <t>IV. Додаткова інформація</t>
  </si>
  <si>
    <t>на 1.07</t>
  </si>
  <si>
    <t>на 1.10</t>
  </si>
  <si>
    <t>на 1.01</t>
  </si>
  <si>
    <t>на 1.04</t>
  </si>
  <si>
    <t>Податкова заборгованість</t>
  </si>
  <si>
    <t>ІV. Фінансова діяльність</t>
  </si>
  <si>
    <t>Доходи від інвестиційної діяльності, у т.ч.: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</si>
  <si>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</si>
  <si>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</si>
  <si>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</si>
  <si>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</si>
  <si>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</si>
  <si>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</si>
  <si>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Штатна чисельність працівників</t>
  </si>
  <si>
    <t>Заборгованість перед працівниками за заробітною платою</t>
  </si>
  <si>
    <t xml:space="preserve">до Порядку складання, затвердження та контролю </t>
  </si>
  <si>
    <t xml:space="preserve">виконання фінансових планів комунальних підприємств 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</si>
  <si>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</si>
  <si>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</si>
  <si>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</si>
  <si>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</si>
  <si>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</si>
  <si>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</si>
  <si>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</si>
  <si>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</si>
  <si>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</si>
  <si>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</si>
  <si>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</si>
  <si>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</si>
  <si>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</si>
  <si>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Окремі заходи по реалізації державних (регіональних) програм, не віднесені до заходів розвитку</t>
  </si>
  <si>
    <t>Оплата комунальних послуг та енергоносіїв, в тому числі:</t>
  </si>
  <si>
    <t>Соціальне забезпечення</t>
  </si>
  <si>
    <t>Інші поточні видатки</t>
  </si>
  <si>
    <t>Разом (сума рядків 200 - 320)</t>
  </si>
  <si>
    <t>*Розшифрувати за напрямками витрат, які несе підприємство</t>
  </si>
  <si>
    <t>Інші доходи від операційної діяльності, в т.ч.:</t>
  </si>
  <si>
    <t>Інші операційні витрати (розшифрувати*)</t>
  </si>
  <si>
    <t>ІІ. Елементи операційних витрат</t>
  </si>
  <si>
    <t>Матеріальні затрати</t>
  </si>
  <si>
    <t>Витрати на оплату праці</t>
  </si>
  <si>
    <t>Витрати</t>
  </si>
  <si>
    <t>Відрахування на соціальні заходи</t>
  </si>
  <si>
    <t>Інші операційні витрати</t>
  </si>
  <si>
    <t>Разом (сума рядків 400 - 440)</t>
  </si>
  <si>
    <t>Дохід з місцевого бюджету за програмою підтримки</t>
  </si>
  <si>
    <t>Вартість основних засобів</t>
  </si>
  <si>
    <t>Дебіторська заборгованість</t>
  </si>
  <si>
    <t>Кредиторська заборгованість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</si>
  <si>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</si>
  <si>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Дохід (виручка) від реалізації продукції (товарів, робіт, послуг) (НСЗУ)</t>
  </si>
  <si>
    <t>дохід від оренди майна</t>
  </si>
  <si>
    <t>інше</t>
  </si>
  <si>
    <t>Централізовані заходи з лікування хворих на цукровий та нецукровий діабет</t>
  </si>
  <si>
    <t>Додаток 1</t>
  </si>
  <si>
    <r>
      <t xml:space="preserve">Керівник </t>
    </r>
    <r>
      <rPr>
        <sz val="14"/>
        <rFont val="Times New Roman"/>
        <family val="1"/>
        <charset val="204"/>
      </rPr>
      <t>__</t>
    </r>
    <r>
      <rPr>
        <u/>
        <sz val="14"/>
        <rFont val="Times New Roman"/>
        <family val="1"/>
        <charset val="204"/>
      </rPr>
      <t xml:space="preserve">      </t>
    </r>
    <r>
      <rPr>
        <sz val="14"/>
        <rFont val="Times New Roman"/>
        <family val="1"/>
        <charset val="204"/>
      </rPr>
      <t>_</t>
    </r>
    <r>
      <rPr>
        <sz val="14"/>
        <rFont val="Times New Roman"/>
        <family val="1"/>
        <charset val="204"/>
      </rPr>
      <t>__________________</t>
    </r>
  </si>
  <si>
    <t>від надання платних послуг</t>
  </si>
  <si>
    <t>Капітальні трансфери підприємствам (установам, організаціям )</t>
  </si>
  <si>
    <t>комунальне  підприємство</t>
  </si>
  <si>
    <t xml:space="preserve">86.10 Діяльність лікарняних заходів </t>
  </si>
  <si>
    <t>2-15-51</t>
  </si>
  <si>
    <t>Діденко Микола Петрович</t>
  </si>
  <si>
    <t>Микола  ДІДЕНКО</t>
  </si>
  <si>
    <t>Заходи по виконанню програми місцевих стимулів для медичних працівників ( оплата навчання)</t>
  </si>
  <si>
    <t xml:space="preserve"> послуг за програмою медичних гарантій</t>
  </si>
  <si>
    <t>86.10</t>
  </si>
  <si>
    <t>Комунальне некомерційне підприємство "Срібнянська центральна лікарня" Срібнянської селищної ради Чернігівської області</t>
  </si>
  <si>
    <t>02006521</t>
  </si>
  <si>
    <t>смт.Срібне вул. Миру 19</t>
  </si>
  <si>
    <t>смт.Срібне</t>
  </si>
  <si>
    <t>ЗАТВЕРДЖЕНО</t>
  </si>
  <si>
    <t>Срібнянської селищної ради</t>
  </si>
  <si>
    <t>Факт минулого 2020року</t>
  </si>
  <si>
    <t>Фінансовий план поточного 2021року</t>
  </si>
  <si>
    <t>Плановий рік  (усього)2022 р.</t>
  </si>
  <si>
    <r>
      <t>ФІНАНСОВИЙ ПЛАН ПІДПРИЄМСТВА НА</t>
    </r>
    <r>
      <rPr>
        <b/>
        <u/>
        <sz val="14"/>
        <rFont val="Times New Roman"/>
        <family val="1"/>
        <charset val="204"/>
      </rPr>
      <t xml:space="preserve"> 2022</t>
    </r>
    <r>
      <rPr>
        <b/>
        <sz val="14"/>
        <rFont val="Times New Roman"/>
        <family val="1"/>
        <charset val="204"/>
      </rPr>
      <t xml:space="preserve"> рік</t>
    </r>
  </si>
  <si>
    <t xml:space="preserve"> </t>
  </si>
  <si>
    <t>від "____" грудня 2021 року</t>
  </si>
  <si>
    <t>Рішення_____сесії____ скликання</t>
  </si>
</sst>
</file>

<file path=xl/styles.xml><?xml version="1.0" encoding="utf-8"?>
<styleSheet xmlns="http://schemas.openxmlformats.org/spreadsheetml/2006/main">
  <numFmts count="16">
    <numFmt numFmtId="179" formatCode="_-* #,##0.00_₴_-;\-* #,##0.00_₴_-;_-* &quot;-&quot;??_₴_-;_-@_-"/>
    <numFmt numFmtId="181" formatCode="#,##0&quot;р.&quot;;[Red]\-#,##0&quot;р.&quot;"/>
    <numFmt numFmtId="182" formatCode="#,##0.00&quot;р.&quot;;\-#,##0.00&quot;р.&quot;"/>
    <numFmt numFmtId="187" formatCode="_-* #,##0.00_р_._-;\-* #,##0.00_р_._-;_-* &quot;-&quot;??_р_._-;_-@_-"/>
    <numFmt numFmtId="195" formatCode="_-* #,##0.00\ _г_р_н_._-;\-* #,##0.00\ _г_р_н_._-;_-* &quot;-&quot;??\ _г_р_н_._-;_-@_-"/>
    <numFmt numFmtId="197" formatCode="#,##0.0"/>
    <numFmt numFmtId="202" formatCode="###\ ##0.000"/>
    <numFmt numFmtId="203" formatCode="_(&quot;$&quot;* #,##0.00_);_(&quot;$&quot;* \(#,##0.00\);_(&quot;$&quot;* &quot;-&quot;??_);_(@_)"/>
    <numFmt numFmtId="204" formatCode="_(* #,##0_);_(* \(#,##0\);_(* &quot;-&quot;_);_(@_)"/>
    <numFmt numFmtId="205" formatCode="_(* #,##0.00_);_(* \(#,##0.00\);_(* &quot;-&quot;??_);_(@_)"/>
    <numFmt numFmtId="206" formatCode="#,##0.0_ ;[Red]\-#,##0.0\ "/>
    <numFmt numFmtId="207" formatCode="0.0;\(0.0\);\ ;\-"/>
    <numFmt numFmtId="212" formatCode="_(* #,##0.0_);_(* \(#,##0.0\);_(* &quot;-&quot;_);_(@_)"/>
    <numFmt numFmtId="213" formatCode="_(* #,##0.00_);_(* \(#,##0.00\);_(* &quot;-&quot;_);_(@_)"/>
    <numFmt numFmtId="222" formatCode="_-* #,##0.0\ _₽_-;\-* #,##0.0\ _₽_-;_-* &quot;-&quot;?\ _₽_-;_-@_-"/>
    <numFmt numFmtId="223" formatCode="_-* #,##0.0\ _₴_-;\-* #,##0.0\ _₴_-;_-* &quot;-&quot;?\ _₴_-;_-@_-"/>
  </numFmts>
  <fonts count="7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2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95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202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2" fillId="24" borderId="9" applyNumberFormat="0" applyFont="0" applyAlignment="0" applyProtection="0"/>
    <xf numFmtId="4" fontId="46" fillId="25" borderId="3">
      <alignment horizontal="right" vertical="center"/>
      <protection locked="0"/>
    </xf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203" fontId="10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4" borderId="9" applyNumberFormat="0" applyFont="0" applyAlignment="0" applyProtection="0"/>
    <xf numFmtId="0" fontId="10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04" fontId="62" fillId="0" borderId="0" applyFont="0" applyFill="0" applyBorder="0" applyAlignment="0" applyProtection="0"/>
    <xf numFmtId="205" fontId="6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207" fontId="64" fillId="22" borderId="12" applyFill="0" applyBorder="0">
      <alignment horizontal="center" vertical="center" wrapText="1"/>
      <protection locked="0"/>
    </xf>
    <xf numFmtId="202" fontId="65" fillId="0" borderId="0">
      <alignment wrapText="1"/>
    </xf>
    <xf numFmtId="202" fontId="32" fillId="0" borderId="0">
      <alignment wrapText="1"/>
    </xf>
  </cellStyleXfs>
  <cellXfs count="94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97" fontId="7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204" fontId="5" fillId="0" borderId="3" xfId="0" applyNumberFormat="1" applyFont="1" applyFill="1" applyBorder="1" applyAlignment="1">
      <alignment horizontal="center" vertical="center" wrapText="1"/>
    </xf>
    <xf numFmtId="212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212" fontId="5" fillId="28" borderId="3" xfId="0" applyNumberFormat="1" applyFont="1" applyFill="1" applyBorder="1" applyAlignment="1">
      <alignment horizontal="center" vertical="center" wrapText="1"/>
    </xf>
    <xf numFmtId="212" fontId="4" fillId="28" borderId="3" xfId="0" applyNumberFormat="1" applyFont="1" applyFill="1" applyBorder="1" applyAlignment="1">
      <alignment horizontal="center" vertical="center" wrapText="1"/>
    </xf>
    <xf numFmtId="212" fontId="5" fillId="29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212" fontId="4" fillId="25" borderId="3" xfId="0" applyNumberFormat="1" applyFont="1" applyFill="1" applyBorder="1" applyAlignment="1">
      <alignment horizontal="center" vertical="center" wrapText="1"/>
    </xf>
    <xf numFmtId="204" fontId="5" fillId="0" borderId="0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213" fontId="5" fillId="0" borderId="3" xfId="0" applyNumberFormat="1" applyFont="1" applyFill="1" applyBorder="1" applyAlignment="1">
      <alignment vertical="center" wrapText="1"/>
    </xf>
    <xf numFmtId="212" fontId="4" fillId="0" borderId="13" xfId="0" applyNumberFormat="1" applyFont="1" applyFill="1" applyBorder="1" applyAlignment="1">
      <alignment vertical="center" wrapText="1"/>
    </xf>
    <xf numFmtId="213" fontId="5" fillId="0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7" fillId="0" borderId="13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3" xfId="0" applyFont="1" applyFill="1" applyBorder="1" applyAlignment="1">
      <alignment vertical="center"/>
    </xf>
    <xf numFmtId="0" fontId="67" fillId="0" borderId="13" xfId="0" applyFont="1" applyFill="1" applyBorder="1" applyAlignment="1">
      <alignment vertical="center" wrapText="1"/>
    </xf>
    <xf numFmtId="0" fontId="67" fillId="0" borderId="14" xfId="0" applyFont="1" applyFill="1" applyBorder="1" applyAlignment="1">
      <alignment vertical="center" wrapText="1"/>
    </xf>
    <xf numFmtId="0" fontId="67" fillId="0" borderId="15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vertical="center"/>
    </xf>
    <xf numFmtId="0" fontId="67" fillId="0" borderId="13" xfId="0" applyFont="1" applyFill="1" applyBorder="1" applyAlignment="1">
      <alignment horizontal="left" vertical="center"/>
    </xf>
    <xf numFmtId="0" fontId="67" fillId="0" borderId="17" xfId="0" applyFont="1" applyFill="1" applyBorder="1" applyAlignment="1">
      <alignment horizontal="left" vertical="center" wrapText="1"/>
    </xf>
    <xf numFmtId="0" fontId="67" fillId="0" borderId="3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vertical="center" wrapText="1"/>
    </xf>
    <xf numFmtId="212" fontId="5" fillId="28" borderId="3" xfId="0" applyNumberFormat="1" applyFont="1" applyFill="1" applyBorder="1" applyAlignment="1">
      <alignment horizontal="right" vertical="center" wrapText="1"/>
    </xf>
    <xf numFmtId="222" fontId="4" fillId="28" borderId="3" xfId="0" applyNumberFormat="1" applyFont="1" applyFill="1" applyBorder="1" applyAlignment="1">
      <alignment horizontal="center" vertical="center" wrapText="1"/>
    </xf>
    <xf numFmtId="212" fontId="5" fillId="30" borderId="3" xfId="0" applyNumberFormat="1" applyFont="1" applyFill="1" applyBorder="1" applyAlignment="1">
      <alignment horizontal="center" vertical="center" wrapText="1"/>
    </xf>
    <xf numFmtId="197" fontId="5" fillId="0" borderId="3" xfId="0" applyNumberFormat="1" applyFont="1" applyFill="1" applyBorder="1" applyAlignment="1">
      <alignment vertical="center" wrapText="1"/>
    </xf>
    <xf numFmtId="49" fontId="67" fillId="0" borderId="3" xfId="0" applyNumberFormat="1" applyFont="1" applyFill="1" applyBorder="1" applyAlignment="1">
      <alignment horizontal="center" vertical="center"/>
    </xf>
    <xf numFmtId="204" fontId="5" fillId="30" borderId="3" xfId="0" applyNumberFormat="1" applyFont="1" applyFill="1" applyBorder="1" applyAlignment="1">
      <alignment horizontal="center" vertical="center" wrapText="1"/>
    </xf>
    <xf numFmtId="197" fontId="5" fillId="30" borderId="3" xfId="0" applyNumberFormat="1" applyFont="1" applyFill="1" applyBorder="1" applyAlignment="1">
      <alignment vertical="center" wrapText="1"/>
    </xf>
    <xf numFmtId="197" fontId="5" fillId="0" borderId="3" xfId="0" applyNumberFormat="1" applyFont="1" applyFill="1" applyBorder="1" applyAlignment="1">
      <alignment horizontal="center" vertical="center" wrapText="1"/>
    </xf>
    <xf numFmtId="223" fontId="5" fillId="0" borderId="3" xfId="0" applyNumberFormat="1" applyFont="1" applyFill="1" applyBorder="1" applyAlignment="1">
      <alignment horizontal="right" vertical="center" wrapText="1"/>
    </xf>
    <xf numFmtId="197" fontId="5" fillId="0" borderId="3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7" fillId="30" borderId="13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center"/>
    </xf>
    <xf numFmtId="0" fontId="67" fillId="30" borderId="18" xfId="0" applyFont="1" applyFill="1" applyBorder="1" applyAlignment="1">
      <alignment horizontal="left" vertical="center"/>
    </xf>
    <xf numFmtId="0" fontId="67" fillId="0" borderId="18" xfId="0" applyFont="1" applyFill="1" applyBorder="1" applyAlignment="1">
      <alignment horizontal="left" vertical="center"/>
    </xf>
    <xf numFmtId="0" fontId="67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97" fontId="5" fillId="0" borderId="0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324"/>
  <sheetViews>
    <sheetView tabSelected="1" view="pageBreakPreview" topLeftCell="A13" zoomScale="75" zoomScaleNormal="75" zoomScaleSheetLayoutView="75" workbookViewId="0">
      <selection activeCell="G6" sqref="G6:I6"/>
    </sheetView>
  </sheetViews>
  <sheetFormatPr defaultRowHeight="18.75"/>
  <cols>
    <col min="1" max="1" width="93.140625" style="3" customWidth="1"/>
    <col min="2" max="2" width="17.85546875" style="14" customWidth="1"/>
    <col min="3" max="3" width="16.5703125" style="14" customWidth="1"/>
    <col min="4" max="4" width="16.85546875" style="14" customWidth="1"/>
    <col min="5" max="5" width="17.42578125" style="3" customWidth="1"/>
    <col min="6" max="8" width="16.28515625" style="3" customWidth="1"/>
    <col min="9" max="9" width="20.28515625" style="3" customWidth="1"/>
    <col min="10" max="10" width="9.140625" style="3"/>
    <col min="11" max="11" width="9.7109375" style="3" bestFit="1" customWidth="1"/>
    <col min="12" max="16384" width="9.140625" style="3"/>
  </cols>
  <sheetData>
    <row r="1" spans="1:9">
      <c r="G1" s="3" t="s">
        <v>110</v>
      </c>
    </row>
    <row r="2" spans="1:9">
      <c r="F2" s="3" t="s">
        <v>71</v>
      </c>
    </row>
    <row r="3" spans="1:9">
      <c r="F3" s="3" t="s">
        <v>72</v>
      </c>
    </row>
    <row r="4" spans="1:9" ht="12" customHeight="1"/>
    <row r="5" spans="1:9" ht="10.5" customHeight="1"/>
    <row r="6" spans="1:9" ht="20.25">
      <c r="A6" s="43"/>
      <c r="G6" s="83" t="s">
        <v>126</v>
      </c>
      <c r="H6" s="83"/>
      <c r="I6" s="83"/>
    </row>
    <row r="7" spans="1:9" ht="20.25">
      <c r="A7" s="44"/>
      <c r="G7" s="84" t="s">
        <v>134</v>
      </c>
      <c r="H7" s="84"/>
      <c r="I7" s="84"/>
    </row>
    <row r="8" spans="1:9" ht="20.25">
      <c r="A8" s="44"/>
      <c r="G8" s="85" t="s">
        <v>127</v>
      </c>
      <c r="H8" s="85"/>
      <c r="I8" s="85"/>
    </row>
    <row r="9" spans="1:9" ht="24" customHeight="1">
      <c r="A9" s="43"/>
      <c r="G9" s="86" t="s">
        <v>133</v>
      </c>
      <c r="H9" s="86"/>
      <c r="I9" s="86"/>
    </row>
    <row r="10" spans="1:9" ht="12" customHeight="1"/>
    <row r="11" spans="1:9" ht="9.75" customHeight="1"/>
    <row r="12" spans="1:9">
      <c r="H12" s="13" t="s">
        <v>42</v>
      </c>
      <c r="I12" s="5" t="s">
        <v>39</v>
      </c>
    </row>
    <row r="13" spans="1:9">
      <c r="H13" s="13" t="s">
        <v>43</v>
      </c>
      <c r="I13" s="5"/>
    </row>
    <row r="14" spans="1:9">
      <c r="H14" s="13" t="s">
        <v>44</v>
      </c>
      <c r="I14" s="5"/>
    </row>
    <row r="15" spans="1:9">
      <c r="H15" s="13" t="s">
        <v>45</v>
      </c>
      <c r="I15" s="5"/>
    </row>
    <row r="16" spans="1:9">
      <c r="H16" s="68" t="s">
        <v>46</v>
      </c>
      <c r="I16" s="69"/>
    </row>
    <row r="17" spans="1:9" ht="6" customHeight="1"/>
    <row r="18" spans="1:9" ht="7.5" customHeight="1"/>
    <row r="19" spans="1:9">
      <c r="B19" s="87"/>
      <c r="C19" s="87"/>
      <c r="D19" s="87"/>
      <c r="E19" s="87"/>
      <c r="H19" s="70" t="s">
        <v>33</v>
      </c>
      <c r="I19" s="70"/>
    </row>
    <row r="20" spans="1:9" ht="58.5" customHeight="1">
      <c r="A20" s="54" t="s">
        <v>8</v>
      </c>
      <c r="B20" s="75" t="s">
        <v>122</v>
      </c>
      <c r="C20" s="76"/>
      <c r="D20" s="76"/>
      <c r="E20" s="76"/>
      <c r="F20" s="76"/>
      <c r="G20" s="77"/>
      <c r="H20" s="48" t="s">
        <v>24</v>
      </c>
      <c r="I20" s="62" t="s">
        <v>123</v>
      </c>
    </row>
    <row r="21" spans="1:9" ht="20.25">
      <c r="A21" s="54" t="s">
        <v>9</v>
      </c>
      <c r="B21" s="71" t="s">
        <v>114</v>
      </c>
      <c r="C21" s="71"/>
      <c r="D21" s="71"/>
      <c r="E21" s="71"/>
      <c r="F21" s="46"/>
      <c r="G21" s="47"/>
      <c r="H21" s="48" t="s">
        <v>23</v>
      </c>
      <c r="I21" s="55">
        <v>150</v>
      </c>
    </row>
    <row r="22" spans="1:9" ht="20.25">
      <c r="A22" s="54" t="s">
        <v>14</v>
      </c>
      <c r="B22" s="74" t="s">
        <v>125</v>
      </c>
      <c r="C22" s="74"/>
      <c r="D22" s="74"/>
      <c r="E22" s="74"/>
      <c r="F22" s="46"/>
      <c r="G22" s="47"/>
      <c r="H22" s="48" t="s">
        <v>22</v>
      </c>
      <c r="I22" s="55">
        <v>7425155100</v>
      </c>
    </row>
    <row r="23" spans="1:9" ht="20.25">
      <c r="A23" s="54" t="s">
        <v>105</v>
      </c>
      <c r="B23" s="71"/>
      <c r="C23" s="71"/>
      <c r="D23" s="71"/>
      <c r="E23" s="71"/>
      <c r="F23" s="49"/>
      <c r="G23" s="50"/>
      <c r="H23" s="48" t="s">
        <v>4</v>
      </c>
      <c r="I23" s="55"/>
    </row>
    <row r="24" spans="1:9" ht="18.75" customHeight="1">
      <c r="A24" s="54" t="s">
        <v>11</v>
      </c>
      <c r="B24" s="71"/>
      <c r="C24" s="71"/>
      <c r="D24" s="71"/>
      <c r="E24" s="71"/>
      <c r="F24" s="71"/>
      <c r="G24" s="88"/>
      <c r="H24" s="48" t="s">
        <v>3</v>
      </c>
      <c r="I24" s="55"/>
    </row>
    <row r="25" spans="1:9" ht="20.25">
      <c r="A25" s="54" t="s">
        <v>10</v>
      </c>
      <c r="B25" s="71" t="s">
        <v>115</v>
      </c>
      <c r="C25" s="71"/>
      <c r="D25" s="71"/>
      <c r="E25" s="71"/>
      <c r="F25" s="49"/>
      <c r="G25" s="51"/>
      <c r="H25" s="52" t="s">
        <v>5</v>
      </c>
      <c r="I25" s="55" t="s">
        <v>121</v>
      </c>
    </row>
    <row r="26" spans="1:9" ht="20.25">
      <c r="A26" s="54" t="s">
        <v>40</v>
      </c>
      <c r="B26" s="71"/>
      <c r="C26" s="71"/>
      <c r="D26" s="71"/>
      <c r="E26" s="71"/>
      <c r="F26" s="71" t="s">
        <v>29</v>
      </c>
      <c r="G26" s="72"/>
      <c r="H26" s="73"/>
      <c r="I26" s="56" t="s">
        <v>39</v>
      </c>
    </row>
    <row r="27" spans="1:9" ht="20.25">
      <c r="A27" s="54" t="s">
        <v>15</v>
      </c>
      <c r="B27" s="71"/>
      <c r="C27" s="71"/>
      <c r="D27" s="71"/>
      <c r="E27" s="71"/>
      <c r="F27" s="71" t="s">
        <v>30</v>
      </c>
      <c r="G27" s="72"/>
      <c r="H27" s="73"/>
      <c r="I27" s="57"/>
    </row>
    <row r="28" spans="1:9" ht="20.25">
      <c r="A28" s="54" t="s">
        <v>20</v>
      </c>
      <c r="B28" s="71">
        <v>112</v>
      </c>
      <c r="C28" s="71"/>
      <c r="D28" s="71"/>
      <c r="E28" s="71"/>
      <c r="F28" s="49"/>
      <c r="G28" s="49"/>
      <c r="H28" s="49"/>
      <c r="I28" s="50"/>
    </row>
    <row r="29" spans="1:9" ht="20.25">
      <c r="A29" s="54" t="s">
        <v>6</v>
      </c>
      <c r="B29" s="74" t="s">
        <v>124</v>
      </c>
      <c r="C29" s="74"/>
      <c r="D29" s="74"/>
      <c r="E29" s="74"/>
      <c r="F29" s="74"/>
      <c r="G29" s="46"/>
      <c r="H29" s="46"/>
      <c r="I29" s="47"/>
    </row>
    <row r="30" spans="1:9" ht="20.25">
      <c r="A30" s="54" t="s">
        <v>7</v>
      </c>
      <c r="B30" s="71" t="s">
        <v>116</v>
      </c>
      <c r="C30" s="71"/>
      <c r="D30" s="71"/>
      <c r="E30" s="71"/>
      <c r="F30" s="45"/>
      <c r="G30" s="49"/>
      <c r="H30" s="49"/>
      <c r="I30" s="50"/>
    </row>
    <row r="31" spans="1:9" ht="20.25">
      <c r="A31" s="54" t="s">
        <v>38</v>
      </c>
      <c r="B31" s="71" t="s">
        <v>117</v>
      </c>
      <c r="C31" s="71"/>
      <c r="D31" s="71"/>
      <c r="E31" s="71"/>
      <c r="F31" s="53"/>
      <c r="G31" s="46"/>
      <c r="H31" s="46"/>
      <c r="I31" s="47"/>
    </row>
    <row r="32" spans="1:9" ht="6" customHeight="1"/>
    <row r="33" spans="1:9">
      <c r="A33" s="80" t="s">
        <v>131</v>
      </c>
      <c r="B33" s="80"/>
      <c r="C33" s="80"/>
      <c r="D33" s="80"/>
      <c r="E33" s="80"/>
      <c r="F33" s="80"/>
      <c r="G33" s="80"/>
      <c r="H33" s="80"/>
      <c r="I33" s="80"/>
    </row>
    <row r="34" spans="1:9" ht="15" customHeight="1">
      <c r="A34" s="19"/>
      <c r="B34" s="21"/>
      <c r="C34" s="19"/>
      <c r="D34" s="19"/>
      <c r="E34" s="19"/>
      <c r="F34" s="19"/>
      <c r="G34" s="19"/>
      <c r="H34" s="19"/>
      <c r="I34" s="19" t="s">
        <v>48</v>
      </c>
    </row>
    <row r="35" spans="1:9" ht="36" customHeight="1">
      <c r="A35" s="70" t="s">
        <v>34</v>
      </c>
      <c r="B35" s="81" t="s">
        <v>12</v>
      </c>
      <c r="C35" s="81" t="s">
        <v>128</v>
      </c>
      <c r="D35" s="81" t="s">
        <v>129</v>
      </c>
      <c r="E35" s="81" t="s">
        <v>130</v>
      </c>
      <c r="F35" s="81" t="s">
        <v>25</v>
      </c>
      <c r="G35" s="81"/>
      <c r="H35" s="81"/>
      <c r="I35" s="81"/>
    </row>
    <row r="36" spans="1:9" ht="39.75" customHeight="1">
      <c r="A36" s="70"/>
      <c r="B36" s="81"/>
      <c r="C36" s="81"/>
      <c r="D36" s="81"/>
      <c r="E36" s="81"/>
      <c r="F36" s="12" t="s">
        <v>26</v>
      </c>
      <c r="G36" s="12" t="s">
        <v>27</v>
      </c>
      <c r="H36" s="12" t="s">
        <v>28</v>
      </c>
      <c r="I36" s="12" t="s">
        <v>18</v>
      </c>
    </row>
    <row r="37" spans="1:9" ht="18" customHeight="1">
      <c r="A37" s="5">
        <v>1</v>
      </c>
      <c r="B37" s="6">
        <v>2</v>
      </c>
      <c r="C37" s="6">
        <v>3</v>
      </c>
      <c r="D37" s="6">
        <v>4</v>
      </c>
      <c r="E37" s="6">
        <v>5</v>
      </c>
      <c r="F37" s="6">
        <v>6</v>
      </c>
      <c r="G37" s="6">
        <v>7</v>
      </c>
      <c r="H37" s="6">
        <v>8</v>
      </c>
      <c r="I37" s="6">
        <v>9</v>
      </c>
    </row>
    <row r="38" spans="1:9" ht="18" customHeight="1">
      <c r="A38" s="78" t="s">
        <v>41</v>
      </c>
      <c r="B38" s="78"/>
      <c r="C38" s="78"/>
      <c r="D38" s="78"/>
      <c r="E38" s="78"/>
      <c r="F38" s="78"/>
      <c r="G38" s="78"/>
      <c r="H38" s="78"/>
      <c r="I38" s="79"/>
    </row>
    <row r="39" spans="1:9" s="4" customFormat="1" ht="20.100000000000001" customHeight="1">
      <c r="A39" s="91" t="s">
        <v>51</v>
      </c>
      <c r="B39" s="91"/>
      <c r="C39" s="91"/>
      <c r="D39" s="91"/>
      <c r="E39" s="91"/>
      <c r="F39" s="91"/>
      <c r="G39" s="91"/>
      <c r="H39" s="91"/>
      <c r="I39" s="91"/>
    </row>
    <row r="40" spans="1:9" s="4" customFormat="1">
      <c r="A40" s="7" t="s">
        <v>106</v>
      </c>
      <c r="B40" s="8">
        <v>100</v>
      </c>
      <c r="C40" s="65">
        <v>9023.7999999999993</v>
      </c>
      <c r="D40" s="25">
        <v>14821</v>
      </c>
      <c r="E40" s="28">
        <f>F40+G40+H40+I40</f>
        <v>18369.7</v>
      </c>
      <c r="F40" s="25">
        <v>4288.5</v>
      </c>
      <c r="G40" s="25">
        <v>4373.7</v>
      </c>
      <c r="H40" s="25">
        <v>4892.2</v>
      </c>
      <c r="I40" s="25">
        <v>4815.3</v>
      </c>
    </row>
    <row r="41" spans="1:9" s="4" customFormat="1">
      <c r="A41" s="7" t="s">
        <v>120</v>
      </c>
      <c r="B41" s="8"/>
      <c r="C41" s="24"/>
      <c r="D41" s="25"/>
      <c r="E41" s="28"/>
      <c r="F41" s="25"/>
      <c r="G41" s="25"/>
      <c r="H41" s="25"/>
      <c r="I41" s="25"/>
    </row>
    <row r="42" spans="1:9" s="4" customFormat="1">
      <c r="A42" s="7" t="s">
        <v>101</v>
      </c>
      <c r="B42" s="8">
        <v>110</v>
      </c>
      <c r="C42" s="25">
        <v>5700</v>
      </c>
      <c r="D42" s="60">
        <v>2544.6</v>
      </c>
      <c r="E42" s="28">
        <f>F42+G42+H42+I42</f>
        <v>7269.0000000000009</v>
      </c>
      <c r="F42" s="60">
        <v>2321.1</v>
      </c>
      <c r="G42" s="60">
        <v>1519.2</v>
      </c>
      <c r="H42" s="60">
        <v>1567.4</v>
      </c>
      <c r="I42" s="60">
        <v>1861.3</v>
      </c>
    </row>
    <row r="43" spans="1:9" s="4" customFormat="1">
      <c r="A43" s="7" t="s">
        <v>47</v>
      </c>
      <c r="B43" s="8">
        <v>120</v>
      </c>
      <c r="C43" s="25">
        <f>C44+C45</f>
        <v>28.3</v>
      </c>
      <c r="D43" s="60">
        <f>D45+D46</f>
        <v>312.8</v>
      </c>
      <c r="E43" s="28">
        <f>E45+E46</f>
        <v>513.9</v>
      </c>
      <c r="F43" s="60">
        <f>F45</f>
        <v>136.1</v>
      </c>
      <c r="G43" s="60">
        <f>G46+G45</f>
        <v>120.8</v>
      </c>
      <c r="H43" s="60">
        <f>H45</f>
        <v>136.19999999999999</v>
      </c>
      <c r="I43" s="60">
        <f>I45</f>
        <v>120.8</v>
      </c>
    </row>
    <row r="44" spans="1:9" s="4" customFormat="1" ht="23.25" customHeight="1">
      <c r="A44" s="27" t="s">
        <v>109</v>
      </c>
      <c r="B44" s="31">
        <v>121</v>
      </c>
      <c r="C44" s="60"/>
      <c r="D44" s="60"/>
      <c r="E44" s="28"/>
      <c r="F44" s="60"/>
      <c r="G44" s="60"/>
      <c r="H44" s="60"/>
      <c r="I44" s="60"/>
    </row>
    <row r="45" spans="1:9" s="4" customFormat="1" ht="33" customHeight="1">
      <c r="A45" s="27" t="s">
        <v>119</v>
      </c>
      <c r="B45" s="31">
        <v>122</v>
      </c>
      <c r="C45" s="25">
        <v>28.3</v>
      </c>
      <c r="D45" s="60">
        <v>312.8</v>
      </c>
      <c r="E45" s="60">
        <f>F45+H45+G45+I45</f>
        <v>513.9</v>
      </c>
      <c r="F45" s="60">
        <v>136.1</v>
      </c>
      <c r="G45" s="60">
        <v>120.8</v>
      </c>
      <c r="H45" s="60">
        <v>136.19999999999999</v>
      </c>
      <c r="I45" s="60">
        <v>120.8</v>
      </c>
    </row>
    <row r="46" spans="1:9" s="4" customFormat="1">
      <c r="A46" s="27" t="s">
        <v>113</v>
      </c>
      <c r="B46" s="31">
        <v>123</v>
      </c>
      <c r="C46" s="25"/>
      <c r="D46" s="25"/>
      <c r="E46" s="28">
        <f>G46</f>
        <v>0</v>
      </c>
      <c r="F46" s="25"/>
      <c r="G46" s="25"/>
      <c r="H46" s="25"/>
      <c r="I46" s="25"/>
    </row>
    <row r="47" spans="1:9" s="4" customFormat="1">
      <c r="A47" s="7" t="s">
        <v>92</v>
      </c>
      <c r="B47" s="8">
        <v>130</v>
      </c>
      <c r="C47" s="30">
        <f t="shared" ref="C47:I47" si="0">C48+C49</f>
        <v>393.5</v>
      </c>
      <c r="D47" s="30">
        <f t="shared" si="0"/>
        <v>451.1</v>
      </c>
      <c r="E47" s="28">
        <f t="shared" si="0"/>
        <v>564.70000000000005</v>
      </c>
      <c r="F47" s="30">
        <f t="shared" si="0"/>
        <v>169.6</v>
      </c>
      <c r="G47" s="30">
        <f t="shared" si="0"/>
        <v>176.5</v>
      </c>
      <c r="H47" s="30">
        <f t="shared" si="0"/>
        <v>137.70000000000002</v>
      </c>
      <c r="I47" s="30">
        <f t="shared" si="0"/>
        <v>80.900000000000006</v>
      </c>
    </row>
    <row r="48" spans="1:9" s="4" customFormat="1">
      <c r="A48" s="27" t="s">
        <v>107</v>
      </c>
      <c r="B48" s="32">
        <v>131</v>
      </c>
      <c r="C48" s="66">
        <v>4.5</v>
      </c>
      <c r="D48" s="67">
        <v>4.5</v>
      </c>
      <c r="E48" s="28">
        <f>F48+G48+H48+I48</f>
        <v>5</v>
      </c>
      <c r="F48" s="25">
        <v>1.1000000000000001</v>
      </c>
      <c r="G48" s="25">
        <v>1.2</v>
      </c>
      <c r="H48" s="25">
        <v>1.3</v>
      </c>
      <c r="I48" s="25">
        <v>1.4</v>
      </c>
    </row>
    <row r="49" spans="1:9" s="4" customFormat="1">
      <c r="A49" s="27" t="s">
        <v>112</v>
      </c>
      <c r="B49" s="32">
        <v>132</v>
      </c>
      <c r="C49" s="67">
        <v>389</v>
      </c>
      <c r="D49" s="67">
        <v>446.6</v>
      </c>
      <c r="E49" s="58">
        <f>F49+G49+H49+I49</f>
        <v>559.70000000000005</v>
      </c>
      <c r="F49" s="25">
        <v>168.5</v>
      </c>
      <c r="G49" s="25">
        <v>175.3</v>
      </c>
      <c r="H49" s="25">
        <v>136.4</v>
      </c>
      <c r="I49" s="25">
        <v>79.5</v>
      </c>
    </row>
    <row r="50" spans="1:9" s="4" customFormat="1">
      <c r="A50" s="27" t="s">
        <v>108</v>
      </c>
      <c r="B50" s="32">
        <v>133</v>
      </c>
      <c r="C50" s="24"/>
      <c r="D50" s="24"/>
      <c r="E50" s="28"/>
      <c r="F50" s="24"/>
      <c r="G50" s="24"/>
      <c r="H50" s="25"/>
      <c r="I50" s="25"/>
    </row>
    <row r="51" spans="1:9" s="2" customFormat="1" ht="20.100000000000001" customHeight="1">
      <c r="A51" s="82" t="s">
        <v>97</v>
      </c>
      <c r="B51" s="78"/>
      <c r="C51" s="78"/>
      <c r="D51" s="78"/>
      <c r="E51" s="78"/>
      <c r="F51" s="78"/>
      <c r="G51" s="78"/>
      <c r="H51" s="78"/>
      <c r="I51" s="79"/>
    </row>
    <row r="52" spans="1:9" s="2" customFormat="1" ht="20.100000000000001" customHeight="1">
      <c r="A52" s="7" t="s">
        <v>73</v>
      </c>
      <c r="B52" s="5">
        <v>200</v>
      </c>
      <c r="C52" s="25">
        <v>10576.9</v>
      </c>
      <c r="D52" s="25">
        <v>12544.1</v>
      </c>
      <c r="E52" s="29">
        <f t="shared" ref="E52:E58" si="1">F52+G52+H52+I52</f>
        <v>18018</v>
      </c>
      <c r="F52" s="25">
        <v>4180</v>
      </c>
      <c r="G52" s="25">
        <v>4400</v>
      </c>
      <c r="H52" s="25">
        <v>4840</v>
      </c>
      <c r="I52" s="25">
        <v>4598</v>
      </c>
    </row>
    <row r="53" spans="1:9" s="2" customFormat="1" ht="20.100000000000001" customHeight="1">
      <c r="A53" s="7" t="s">
        <v>74</v>
      </c>
      <c r="B53" s="5">
        <v>210</v>
      </c>
      <c r="C53" s="25">
        <v>2311</v>
      </c>
      <c r="D53" s="25">
        <v>2759.7</v>
      </c>
      <c r="E53" s="29">
        <f t="shared" si="1"/>
        <v>3963.9599999999996</v>
      </c>
      <c r="F53" s="25">
        <v>919.6</v>
      </c>
      <c r="G53" s="25">
        <v>968</v>
      </c>
      <c r="H53" s="25">
        <v>1064.8</v>
      </c>
      <c r="I53" s="25">
        <v>1011.56</v>
      </c>
    </row>
    <row r="54" spans="1:9" s="2" customFormat="1" ht="20.100000000000001" customHeight="1">
      <c r="A54" s="7" t="s">
        <v>75</v>
      </c>
      <c r="B54" s="5">
        <v>220</v>
      </c>
      <c r="C54" s="25">
        <v>371.9</v>
      </c>
      <c r="D54" s="25">
        <v>164.5</v>
      </c>
      <c r="E54" s="29">
        <f t="shared" si="1"/>
        <v>330</v>
      </c>
      <c r="F54" s="25">
        <v>95</v>
      </c>
      <c r="G54" s="25">
        <v>85</v>
      </c>
      <c r="H54" s="25">
        <v>85</v>
      </c>
      <c r="I54" s="25">
        <v>65</v>
      </c>
    </row>
    <row r="55" spans="1:9" s="2" customFormat="1" ht="20.100000000000001" customHeight="1">
      <c r="A55" s="7" t="s">
        <v>76</v>
      </c>
      <c r="B55" s="5">
        <v>230</v>
      </c>
      <c r="C55" s="25">
        <v>234.4</v>
      </c>
      <c r="D55" s="25">
        <v>85.3</v>
      </c>
      <c r="E55" s="29">
        <f t="shared" si="1"/>
        <v>350</v>
      </c>
      <c r="F55" s="25">
        <v>90</v>
      </c>
      <c r="G55" s="25">
        <v>85</v>
      </c>
      <c r="H55" s="25">
        <v>80</v>
      </c>
      <c r="I55" s="25">
        <v>95</v>
      </c>
    </row>
    <row r="56" spans="1:9" s="2" customFormat="1" ht="20.100000000000001" customHeight="1">
      <c r="A56" s="7" t="s">
        <v>77</v>
      </c>
      <c r="B56" s="5">
        <v>240</v>
      </c>
      <c r="C56" s="25">
        <v>65</v>
      </c>
      <c r="D56" s="25">
        <v>92</v>
      </c>
      <c r="E56" s="29">
        <f t="shared" si="1"/>
        <v>95</v>
      </c>
      <c r="F56" s="25">
        <v>26</v>
      </c>
      <c r="G56" s="25">
        <v>23</v>
      </c>
      <c r="H56" s="25">
        <v>25</v>
      </c>
      <c r="I56" s="25">
        <v>21</v>
      </c>
    </row>
    <row r="57" spans="1:9" s="2" customFormat="1" ht="20.100000000000001" customHeight="1">
      <c r="A57" s="7" t="s">
        <v>78</v>
      </c>
      <c r="B57" s="5">
        <v>250</v>
      </c>
      <c r="C57" s="25">
        <v>183.7</v>
      </c>
      <c r="D57" s="25">
        <v>217.1</v>
      </c>
      <c r="E57" s="29">
        <f t="shared" si="1"/>
        <v>306.7</v>
      </c>
      <c r="F57" s="25">
        <v>86</v>
      </c>
      <c r="G57" s="25">
        <v>75</v>
      </c>
      <c r="H57" s="25">
        <v>65.7</v>
      </c>
      <c r="I57" s="25">
        <v>80</v>
      </c>
    </row>
    <row r="58" spans="1:9" s="2" customFormat="1" ht="20.100000000000001" customHeight="1">
      <c r="A58" s="7" t="s">
        <v>79</v>
      </c>
      <c r="B58" s="5">
        <v>260</v>
      </c>
      <c r="C58" s="25">
        <v>7.6</v>
      </c>
      <c r="D58" s="25">
        <v>8</v>
      </c>
      <c r="E58" s="29">
        <f t="shared" si="1"/>
        <v>10</v>
      </c>
      <c r="F58" s="25">
        <v>2.5</v>
      </c>
      <c r="G58" s="25">
        <v>2.5</v>
      </c>
      <c r="H58" s="25">
        <v>2.5</v>
      </c>
      <c r="I58" s="25">
        <v>2.5</v>
      </c>
    </row>
    <row r="59" spans="1:9" s="2" customFormat="1" ht="20.100000000000001" customHeight="1">
      <c r="A59" s="7" t="s">
        <v>87</v>
      </c>
      <c r="B59" s="5">
        <v>270</v>
      </c>
      <c r="C59" s="25">
        <f>C60+C61+C62+C63</f>
        <v>819.7</v>
      </c>
      <c r="D59" s="25">
        <f>D60+D61+D62+D63</f>
        <v>1682</v>
      </c>
      <c r="E59" s="29">
        <f>E60+E61+E62+E63</f>
        <v>2416.1999999999998</v>
      </c>
      <c r="F59" s="25">
        <f>F60+F61+F62++F64+F63</f>
        <v>1144.5999999999999</v>
      </c>
      <c r="G59" s="25">
        <f>G60+G61+G62+G63</f>
        <v>302.2</v>
      </c>
      <c r="H59" s="25">
        <f>H60+H61+H62+H63</f>
        <v>138.30000000000001</v>
      </c>
      <c r="I59" s="25">
        <f>I60+I61+I62+I63</f>
        <v>831.09999999999991</v>
      </c>
    </row>
    <row r="60" spans="1:9" s="2" customFormat="1" ht="20.100000000000001" customHeight="1">
      <c r="A60" s="27" t="s">
        <v>80</v>
      </c>
      <c r="B60" s="5">
        <v>271</v>
      </c>
      <c r="C60" s="25">
        <v>234.2</v>
      </c>
      <c r="D60" s="25">
        <v>550</v>
      </c>
      <c r="E60" s="29">
        <f>F60+G60+H60+I60</f>
        <v>907.2</v>
      </c>
      <c r="F60" s="25">
        <v>517</v>
      </c>
      <c r="G60" s="25">
        <v>63.9</v>
      </c>
      <c r="H60" s="25"/>
      <c r="I60" s="25">
        <v>326.3</v>
      </c>
    </row>
    <row r="61" spans="1:9" s="2" customFormat="1" ht="20.100000000000001" customHeight="1">
      <c r="A61" s="27" t="s">
        <v>81</v>
      </c>
      <c r="B61" s="5">
        <v>272</v>
      </c>
      <c r="C61" s="25">
        <v>14.9</v>
      </c>
      <c r="D61" s="25">
        <v>20</v>
      </c>
      <c r="E61" s="29">
        <f>F61+G61+H61+I61</f>
        <v>30</v>
      </c>
      <c r="F61" s="25">
        <v>7</v>
      </c>
      <c r="G61" s="25">
        <v>8</v>
      </c>
      <c r="H61" s="25">
        <v>8</v>
      </c>
      <c r="I61" s="25">
        <v>7</v>
      </c>
    </row>
    <row r="62" spans="1:9" s="2" customFormat="1" ht="20.100000000000001" customHeight="1">
      <c r="A62" s="27" t="s">
        <v>82</v>
      </c>
      <c r="B62" s="5">
        <v>273</v>
      </c>
      <c r="C62" s="25">
        <v>196.9</v>
      </c>
      <c r="D62" s="25">
        <v>410</v>
      </c>
      <c r="E62" s="29">
        <f>F62+G62+H62+I62</f>
        <v>679</v>
      </c>
      <c r="F62" s="25">
        <v>173.1</v>
      </c>
      <c r="G62" s="25">
        <v>168.4</v>
      </c>
      <c r="H62" s="25">
        <v>123.5</v>
      </c>
      <c r="I62" s="25">
        <v>214</v>
      </c>
    </row>
    <row r="63" spans="1:9" s="2" customFormat="1" ht="20.100000000000001" customHeight="1">
      <c r="A63" s="27" t="s">
        <v>83</v>
      </c>
      <c r="B63" s="5">
        <v>274</v>
      </c>
      <c r="C63" s="25">
        <v>373.7</v>
      </c>
      <c r="D63" s="25">
        <v>702</v>
      </c>
      <c r="E63" s="29">
        <f>F63+G63+H63+I63</f>
        <v>800</v>
      </c>
      <c r="F63" s="25">
        <v>447.5</v>
      </c>
      <c r="G63" s="25">
        <v>61.9</v>
      </c>
      <c r="H63" s="25">
        <v>6.8</v>
      </c>
      <c r="I63" s="25">
        <v>283.8</v>
      </c>
    </row>
    <row r="64" spans="1:9" s="2" customFormat="1" ht="20.100000000000001" customHeight="1">
      <c r="A64" s="27" t="s">
        <v>84</v>
      </c>
      <c r="B64" s="5">
        <v>275</v>
      </c>
      <c r="C64" s="25"/>
      <c r="D64" s="25"/>
      <c r="E64" s="29">
        <f>SUM(F64:I64)</f>
        <v>0</v>
      </c>
      <c r="F64" s="25"/>
      <c r="G64" s="25"/>
      <c r="H64" s="25">
        <v>0</v>
      </c>
      <c r="I64" s="25"/>
    </row>
    <row r="65" spans="1:9" s="2" customFormat="1" ht="20.100000000000001" customHeight="1">
      <c r="A65" s="27" t="s">
        <v>85</v>
      </c>
      <c r="B65" s="5">
        <v>276</v>
      </c>
      <c r="C65" s="25">
        <v>0</v>
      </c>
      <c r="D65" s="25">
        <v>0</v>
      </c>
      <c r="E65" s="29">
        <f>SUM(F65:I65)</f>
        <v>0</v>
      </c>
      <c r="F65" s="25">
        <v>0</v>
      </c>
      <c r="G65" s="25">
        <v>0</v>
      </c>
      <c r="H65" s="25">
        <v>0</v>
      </c>
      <c r="I65" s="25">
        <v>0</v>
      </c>
    </row>
    <row r="66" spans="1:9" s="2" customFormat="1" ht="37.5" customHeight="1">
      <c r="A66" s="7" t="s">
        <v>86</v>
      </c>
      <c r="B66" s="5">
        <v>280</v>
      </c>
      <c r="C66" s="25">
        <v>31.7</v>
      </c>
      <c r="D66" s="25">
        <v>6.4</v>
      </c>
      <c r="E66" s="29">
        <f>F66+G66+H66+I66</f>
        <v>34.700000000000003</v>
      </c>
      <c r="F66" s="25">
        <v>15.3</v>
      </c>
      <c r="G66" s="25">
        <v>2</v>
      </c>
      <c r="H66" s="25">
        <v>15.4</v>
      </c>
      <c r="I66" s="25">
        <v>2</v>
      </c>
    </row>
    <row r="67" spans="1:9" s="2" customFormat="1" ht="20.100000000000001" customHeight="1">
      <c r="A67" s="7" t="s">
        <v>88</v>
      </c>
      <c r="B67" s="5">
        <v>290</v>
      </c>
      <c r="C67" s="25">
        <v>97.9</v>
      </c>
      <c r="D67" s="25">
        <v>74.5</v>
      </c>
      <c r="E67" s="29">
        <f>F67+G67+H67+I67</f>
        <v>155</v>
      </c>
      <c r="F67" s="25">
        <v>35</v>
      </c>
      <c r="G67" s="25">
        <v>25</v>
      </c>
      <c r="H67" s="25">
        <v>45</v>
      </c>
      <c r="I67" s="25">
        <v>50</v>
      </c>
    </row>
    <row r="68" spans="1:9" s="2" customFormat="1" ht="20.100000000000001" customHeight="1">
      <c r="A68" s="7" t="s">
        <v>89</v>
      </c>
      <c r="B68" s="5">
        <v>300</v>
      </c>
      <c r="C68" s="25">
        <v>0.6</v>
      </c>
      <c r="D68" s="25">
        <v>21.6</v>
      </c>
      <c r="E68" s="29">
        <f>F68+G68+H68+I68</f>
        <v>9</v>
      </c>
      <c r="F68" s="25">
        <v>2</v>
      </c>
      <c r="G68" s="25">
        <v>3</v>
      </c>
      <c r="H68" s="25">
        <v>2</v>
      </c>
      <c r="I68" s="25">
        <v>2</v>
      </c>
    </row>
    <row r="69" spans="1:9" s="2" customFormat="1" ht="20.100000000000001" customHeight="1">
      <c r="A69" s="7" t="s">
        <v>49</v>
      </c>
      <c r="B69" s="5">
        <v>310</v>
      </c>
      <c r="C69" s="25">
        <v>445.2</v>
      </c>
      <c r="D69" s="25">
        <v>474.3</v>
      </c>
      <c r="E69" s="29">
        <f>F69+G69+H69+I69</f>
        <v>478.70000000000005</v>
      </c>
      <c r="F69" s="25">
        <v>119.3</v>
      </c>
      <c r="G69" s="25">
        <v>119.5</v>
      </c>
      <c r="H69" s="25">
        <v>119.8</v>
      </c>
      <c r="I69" s="25">
        <v>120.1</v>
      </c>
    </row>
    <row r="70" spans="1:9" s="2" customFormat="1" ht="20.100000000000001" customHeight="1">
      <c r="A70" s="7" t="s">
        <v>93</v>
      </c>
      <c r="B70" s="5">
        <v>320</v>
      </c>
      <c r="C70" s="25"/>
      <c r="D70" s="25"/>
      <c r="E70" s="29"/>
      <c r="F70" s="25"/>
      <c r="G70" s="25"/>
      <c r="H70" s="25"/>
      <c r="I70" s="25"/>
    </row>
    <row r="71" spans="1:9" s="2" customFormat="1" ht="14.25" customHeight="1">
      <c r="A71" s="7"/>
      <c r="B71" s="5">
        <v>321</v>
      </c>
      <c r="C71" s="25"/>
      <c r="D71" s="25"/>
      <c r="E71" s="29"/>
      <c r="F71" s="25"/>
      <c r="G71" s="25"/>
      <c r="H71" s="25"/>
      <c r="I71" s="25"/>
    </row>
    <row r="72" spans="1:9" s="2" customFormat="1" ht="15.75" customHeight="1">
      <c r="A72" s="7"/>
      <c r="B72" s="5">
        <v>322</v>
      </c>
      <c r="C72" s="25"/>
      <c r="D72" s="25"/>
      <c r="E72" s="29"/>
      <c r="F72" s="25"/>
      <c r="G72" s="25"/>
      <c r="H72" s="25"/>
      <c r="I72" s="25"/>
    </row>
    <row r="73" spans="1:9" s="2" customFormat="1" ht="19.5" customHeight="1">
      <c r="A73" s="7" t="s">
        <v>90</v>
      </c>
      <c r="B73" s="5">
        <v>330</v>
      </c>
      <c r="C73" s="29">
        <f>SUM(C52:C59)+SUM(C66:C70)</f>
        <v>15145.6</v>
      </c>
      <c r="D73" s="29">
        <f>SUM(D52:D59)+SUM(D66:D70)</f>
        <v>18129.499999999996</v>
      </c>
      <c r="E73" s="29">
        <f>F73+G73+H73+I73</f>
        <v>26167.260000000002</v>
      </c>
      <c r="F73" s="59">
        <f>SUM(F52:F58)+SUM(F60:F64)+SUM(F66:F70)</f>
        <v>6715.3000000000011</v>
      </c>
      <c r="G73" s="29">
        <f>SUM(G52:G58)+SUM(G60:G64)+SUM(G66:G70)</f>
        <v>6090.2</v>
      </c>
      <c r="H73" s="29">
        <f>SUM(H52:H58)+SUM(H60:H63)+SUM(H66:H70)</f>
        <v>6483.5</v>
      </c>
      <c r="I73" s="29">
        <f>SUM(I52:I58)+SUM(I60:I63)+SUM(I66:I70)</f>
        <v>6878.26</v>
      </c>
    </row>
    <row r="74" spans="1:9" s="2" customFormat="1" ht="19.5" customHeight="1">
      <c r="A74" s="82" t="s">
        <v>94</v>
      </c>
      <c r="B74" s="78"/>
      <c r="C74" s="78"/>
      <c r="D74" s="78"/>
      <c r="E74" s="78"/>
      <c r="F74" s="78"/>
      <c r="G74" s="78"/>
      <c r="H74" s="78"/>
      <c r="I74" s="79"/>
    </row>
    <row r="75" spans="1:9" s="2" customFormat="1" ht="19.5" customHeight="1">
      <c r="A75" s="7" t="s">
        <v>95</v>
      </c>
      <c r="B75" s="5">
        <v>400</v>
      </c>
      <c r="C75" s="25">
        <f>C54+C55+C56+C59</f>
        <v>1491</v>
      </c>
      <c r="D75" s="25">
        <f>D54+D55+D56+D59</f>
        <v>2023.8</v>
      </c>
      <c r="E75" s="28">
        <f t="shared" ref="E75:E80" si="2">F75+G75+H75+I75</f>
        <v>3191.2</v>
      </c>
      <c r="F75" s="25">
        <f>F54+F55+F56+F59</f>
        <v>1355.6</v>
      </c>
      <c r="G75" s="25">
        <f>G54+G55+G56+G59</f>
        <v>495.2</v>
      </c>
      <c r="H75" s="25">
        <f>H54+H55+H56+H59</f>
        <v>328.3</v>
      </c>
      <c r="I75" s="25">
        <f>I54+I55+I56+I59</f>
        <v>1012.0999999999999</v>
      </c>
    </row>
    <row r="76" spans="1:9" s="2" customFormat="1" ht="19.5" customHeight="1">
      <c r="A76" s="7" t="s">
        <v>96</v>
      </c>
      <c r="B76" s="5">
        <v>410</v>
      </c>
      <c r="C76" s="25">
        <f>C52</f>
        <v>10576.9</v>
      </c>
      <c r="D76" s="25">
        <f>D52</f>
        <v>12544.1</v>
      </c>
      <c r="E76" s="28">
        <f t="shared" si="2"/>
        <v>18018</v>
      </c>
      <c r="F76" s="25">
        <f t="shared" ref="F76:I77" si="3">F52</f>
        <v>4180</v>
      </c>
      <c r="G76" s="25">
        <f t="shared" si="3"/>
        <v>4400</v>
      </c>
      <c r="H76" s="25">
        <f t="shared" si="3"/>
        <v>4840</v>
      </c>
      <c r="I76" s="25">
        <f t="shared" si="3"/>
        <v>4598</v>
      </c>
    </row>
    <row r="77" spans="1:9" s="2" customFormat="1" ht="19.5" customHeight="1">
      <c r="A77" s="7" t="s">
        <v>98</v>
      </c>
      <c r="B77" s="5">
        <v>420</v>
      </c>
      <c r="C77" s="25">
        <f>C53</f>
        <v>2311</v>
      </c>
      <c r="D77" s="25">
        <f>D53</f>
        <v>2759.7</v>
      </c>
      <c r="E77" s="28">
        <f t="shared" si="2"/>
        <v>3963.9599999999996</v>
      </c>
      <c r="F77" s="25">
        <f>F53</f>
        <v>919.6</v>
      </c>
      <c r="G77" s="25">
        <f t="shared" si="3"/>
        <v>968</v>
      </c>
      <c r="H77" s="25">
        <f t="shared" si="3"/>
        <v>1064.8</v>
      </c>
      <c r="I77" s="25">
        <f t="shared" si="3"/>
        <v>1011.56</v>
      </c>
    </row>
    <row r="78" spans="1:9" s="2" customFormat="1" ht="19.5" customHeight="1">
      <c r="A78" s="7" t="s">
        <v>49</v>
      </c>
      <c r="B78" s="5">
        <v>430</v>
      </c>
      <c r="C78" s="25">
        <f>C69</f>
        <v>445.2</v>
      </c>
      <c r="D78" s="25">
        <f>D69</f>
        <v>474.3</v>
      </c>
      <c r="E78" s="28">
        <f t="shared" si="2"/>
        <v>478.70000000000005</v>
      </c>
      <c r="F78" s="25">
        <f>F69</f>
        <v>119.3</v>
      </c>
      <c r="G78" s="25">
        <f>G69</f>
        <v>119.5</v>
      </c>
      <c r="H78" s="25">
        <f>H69</f>
        <v>119.8</v>
      </c>
      <c r="I78" s="25">
        <f>I69</f>
        <v>120.1</v>
      </c>
    </row>
    <row r="79" spans="1:9" s="2" customFormat="1" ht="19.5" customHeight="1">
      <c r="A79" s="7" t="s">
        <v>99</v>
      </c>
      <c r="B79" s="5">
        <v>440</v>
      </c>
      <c r="C79" s="25">
        <f>C57+C58+C66+C67+C68+C70</f>
        <v>321.5</v>
      </c>
      <c r="D79" s="25">
        <f>D57+D58+D66+D67+D68</f>
        <v>327.60000000000002</v>
      </c>
      <c r="E79" s="28">
        <f t="shared" si="2"/>
        <v>515.40000000000009</v>
      </c>
      <c r="F79" s="25">
        <f>F57+F58+F66+F67+F68</f>
        <v>140.80000000000001</v>
      </c>
      <c r="G79" s="25">
        <f>G57+G58+G66+G67+G68</f>
        <v>107.5</v>
      </c>
      <c r="H79" s="25">
        <f>H57+H58+H66+H67+H68</f>
        <v>130.60000000000002</v>
      </c>
      <c r="I79" s="25">
        <f>I57+I58+I66+I67+I68</f>
        <v>136.5</v>
      </c>
    </row>
    <row r="80" spans="1:9" s="2" customFormat="1" ht="19.5" customHeight="1">
      <c r="A80" s="7" t="s">
        <v>100</v>
      </c>
      <c r="B80" s="5">
        <v>450</v>
      </c>
      <c r="C80" s="29">
        <f>SUM(C75:C79)</f>
        <v>15145.6</v>
      </c>
      <c r="D80" s="29">
        <f>D75+D76+D77+D78+D79</f>
        <v>18129.499999999996</v>
      </c>
      <c r="E80" s="29">
        <f t="shared" si="2"/>
        <v>26167.260000000002</v>
      </c>
      <c r="F80" s="29">
        <f>F75+F76+F77+F78+F79</f>
        <v>6715.3000000000011</v>
      </c>
      <c r="G80" s="29">
        <f>G75+G76+G77+G78+G79</f>
        <v>6090.2</v>
      </c>
      <c r="H80" s="29">
        <f>H75+H76+H77+H78+H79</f>
        <v>6483.5000000000009</v>
      </c>
      <c r="I80" s="29">
        <f>I75+I76+I77+I78+I79</f>
        <v>6878.26</v>
      </c>
    </row>
    <row r="81" spans="1:9" s="2" customFormat="1" ht="20.100000000000001" customHeight="1">
      <c r="A81" s="82" t="s">
        <v>53</v>
      </c>
      <c r="B81" s="78"/>
      <c r="C81" s="78"/>
      <c r="D81" s="78"/>
      <c r="E81" s="78"/>
      <c r="F81" s="78"/>
      <c r="G81" s="78"/>
      <c r="H81" s="78"/>
      <c r="I81" s="79"/>
    </row>
    <row r="82" spans="1:9" s="2" customFormat="1" ht="20.100000000000001" customHeight="1">
      <c r="A82" s="7" t="s">
        <v>62</v>
      </c>
      <c r="B82" s="5">
        <v>500</v>
      </c>
      <c r="C82" s="29">
        <f>SUM(C83)</f>
        <v>911</v>
      </c>
      <c r="D82" s="29">
        <f>D83</f>
        <v>1284.3</v>
      </c>
      <c r="E82" s="29">
        <f>G82+H82+F82</f>
        <v>836.1</v>
      </c>
      <c r="F82" s="29">
        <f>F83</f>
        <v>0</v>
      </c>
      <c r="G82" s="29">
        <f>G83</f>
        <v>836.1</v>
      </c>
      <c r="H82" s="29">
        <f>H83</f>
        <v>0</v>
      </c>
      <c r="I82" s="29">
        <f>SUM(I83)</f>
        <v>0</v>
      </c>
    </row>
    <row r="83" spans="1:9" s="2" customFormat="1" ht="20.100000000000001" customHeight="1">
      <c r="A83" s="7" t="s">
        <v>52</v>
      </c>
      <c r="B83" s="32">
        <v>501</v>
      </c>
      <c r="C83" s="61">
        <v>911</v>
      </c>
      <c r="D83" s="64">
        <v>1284.3</v>
      </c>
      <c r="E83" s="28">
        <f>G83+H83+F83</f>
        <v>836.1</v>
      </c>
      <c r="F83" s="24"/>
      <c r="G83" s="65">
        <v>836.1</v>
      </c>
      <c r="H83" s="25"/>
      <c r="I83" s="25"/>
    </row>
    <row r="84" spans="1:9" s="2" customFormat="1" ht="20.100000000000001" customHeight="1">
      <c r="A84" s="9" t="s">
        <v>50</v>
      </c>
      <c r="B84" s="23">
        <v>510</v>
      </c>
      <c r="C84" s="29">
        <f>SUM(C85:C90)</f>
        <v>911</v>
      </c>
      <c r="D84" s="29">
        <f>D86+D90</f>
        <v>1284.3</v>
      </c>
      <c r="E84" s="29">
        <f>E86+E90</f>
        <v>1386.1</v>
      </c>
      <c r="F84" s="29">
        <f>F86</f>
        <v>200</v>
      </c>
      <c r="G84" s="29">
        <f>G86+G90</f>
        <v>936.1</v>
      </c>
      <c r="H84" s="29">
        <f>H86</f>
        <v>250</v>
      </c>
      <c r="I84" s="29">
        <f>SUM(I85:I90)</f>
        <v>0</v>
      </c>
    </row>
    <row r="85" spans="1:9" s="2" customFormat="1" ht="20.100000000000001" customHeight="1">
      <c r="A85" s="7" t="s">
        <v>0</v>
      </c>
      <c r="B85" s="33">
        <v>511</v>
      </c>
      <c r="C85" s="24"/>
      <c r="D85" s="24"/>
      <c r="E85" s="29"/>
      <c r="F85" s="25"/>
      <c r="G85" s="25"/>
      <c r="H85" s="25"/>
      <c r="I85" s="25"/>
    </row>
    <row r="86" spans="1:9" s="2" customFormat="1" ht="20.100000000000001" customHeight="1">
      <c r="A86" s="7" t="s">
        <v>1</v>
      </c>
      <c r="B86" s="34">
        <v>512</v>
      </c>
      <c r="C86" s="25">
        <v>911</v>
      </c>
      <c r="D86" s="60">
        <v>144.1</v>
      </c>
      <c r="E86" s="29">
        <f>G86+H86+F86</f>
        <v>550</v>
      </c>
      <c r="F86" s="25">
        <v>200</v>
      </c>
      <c r="G86" s="25">
        <v>100</v>
      </c>
      <c r="H86" s="25">
        <v>250</v>
      </c>
      <c r="I86" s="25"/>
    </row>
    <row r="87" spans="1:9" s="2" customFormat="1" ht="20.100000000000001" customHeight="1">
      <c r="A87" s="7" t="s">
        <v>16</v>
      </c>
      <c r="B87" s="33">
        <v>513</v>
      </c>
      <c r="C87" s="24"/>
      <c r="D87" s="24"/>
      <c r="E87" s="29"/>
      <c r="F87" s="25"/>
      <c r="G87" s="25"/>
      <c r="H87" s="25"/>
      <c r="I87" s="25"/>
    </row>
    <row r="88" spans="1:9" s="2" customFormat="1" ht="20.100000000000001" customHeight="1">
      <c r="A88" s="7" t="s">
        <v>2</v>
      </c>
      <c r="B88" s="34">
        <v>514</v>
      </c>
      <c r="C88" s="24"/>
      <c r="D88" s="24"/>
      <c r="E88" s="29">
        <f>SUM(F88:I88)</f>
        <v>0</v>
      </c>
      <c r="F88" s="25"/>
      <c r="G88" s="25"/>
      <c r="H88" s="25"/>
      <c r="I88" s="25"/>
    </row>
    <row r="89" spans="1:9" s="2" customFormat="1" ht="32.25" customHeight="1">
      <c r="A89" s="7" t="s">
        <v>17</v>
      </c>
      <c r="B89" s="33">
        <v>515</v>
      </c>
      <c r="C89" s="24"/>
      <c r="D89" s="24"/>
      <c r="E89" s="29">
        <f>SUM(F89:I89)</f>
        <v>0</v>
      </c>
      <c r="F89" s="25"/>
      <c r="G89" s="25"/>
      <c r="H89" s="25"/>
      <c r="I89" s="25"/>
    </row>
    <row r="90" spans="1:9" s="2" customFormat="1" ht="20.100000000000001" customHeight="1">
      <c r="A90" s="7" t="s">
        <v>36</v>
      </c>
      <c r="B90" s="35">
        <v>516</v>
      </c>
      <c r="C90" s="24"/>
      <c r="D90" s="25">
        <v>1140.2</v>
      </c>
      <c r="E90" s="29">
        <f>SUM(F90:I90)</f>
        <v>836.1</v>
      </c>
      <c r="F90" s="25" t="s">
        <v>132</v>
      </c>
      <c r="G90" s="25">
        <v>836.1</v>
      </c>
      <c r="H90" s="25"/>
      <c r="I90" s="25"/>
    </row>
    <row r="91" spans="1:9" s="2" customFormat="1" ht="20.100000000000001" customHeight="1">
      <c r="A91" s="82" t="s">
        <v>61</v>
      </c>
      <c r="B91" s="78"/>
      <c r="C91" s="78"/>
      <c r="D91" s="78"/>
      <c r="E91" s="78"/>
      <c r="F91" s="78"/>
      <c r="G91" s="78"/>
      <c r="H91" s="78"/>
      <c r="I91" s="79"/>
    </row>
    <row r="92" spans="1:9" s="2" customFormat="1" ht="20.100000000000001" customHeight="1">
      <c r="A92" s="7" t="s">
        <v>63</v>
      </c>
      <c r="B92" s="38">
        <v>600</v>
      </c>
      <c r="C92" s="29">
        <f>SUM(C93:C96)</f>
        <v>0</v>
      </c>
      <c r="D92" s="29">
        <f>SUM(D93:D96)</f>
        <v>0</v>
      </c>
      <c r="E92" s="29">
        <f t="shared" ref="E92:E100" si="4">SUM(F92:I92)</f>
        <v>0</v>
      </c>
      <c r="F92" s="29">
        <f>SUM(F93:F96)</f>
        <v>0</v>
      </c>
      <c r="G92" s="29">
        <f>SUM(G93:G96)</f>
        <v>0</v>
      </c>
      <c r="H92" s="29">
        <f>SUM(H93:H96)</f>
        <v>0</v>
      </c>
      <c r="I92" s="29">
        <f>SUM(I93:I96)</f>
        <v>0</v>
      </c>
    </row>
    <row r="93" spans="1:9" s="2" customFormat="1" ht="20.100000000000001" customHeight="1">
      <c r="A93" s="27" t="s">
        <v>64</v>
      </c>
      <c r="B93" s="35">
        <v>601</v>
      </c>
      <c r="C93" s="24"/>
      <c r="D93" s="24"/>
      <c r="E93" s="30">
        <f t="shared" si="4"/>
        <v>0</v>
      </c>
      <c r="F93" s="25"/>
      <c r="G93" s="25"/>
      <c r="H93" s="25"/>
      <c r="I93" s="25"/>
    </row>
    <row r="94" spans="1:9" s="2" customFormat="1" ht="20.100000000000001" customHeight="1">
      <c r="A94" s="27" t="s">
        <v>65</v>
      </c>
      <c r="B94" s="35">
        <v>602</v>
      </c>
      <c r="C94" s="24"/>
      <c r="D94" s="24"/>
      <c r="E94" s="30">
        <f t="shared" si="4"/>
        <v>0</v>
      </c>
      <c r="F94" s="25"/>
      <c r="G94" s="25"/>
      <c r="H94" s="25"/>
      <c r="I94" s="25"/>
    </row>
    <row r="95" spans="1:9" s="2" customFormat="1" ht="20.100000000000001" customHeight="1">
      <c r="A95" s="27" t="s">
        <v>66</v>
      </c>
      <c r="B95" s="35">
        <v>603</v>
      </c>
      <c r="C95" s="24"/>
      <c r="D95" s="25"/>
      <c r="E95" s="30">
        <f t="shared" si="4"/>
        <v>0</v>
      </c>
      <c r="F95" s="25"/>
      <c r="G95" s="25"/>
      <c r="H95" s="25"/>
      <c r="I95" s="25"/>
    </row>
    <row r="96" spans="1:9" s="2" customFormat="1" ht="20.100000000000001" customHeight="1">
      <c r="A96" s="7" t="s">
        <v>67</v>
      </c>
      <c r="B96" s="38">
        <v>610</v>
      </c>
      <c r="C96" s="24"/>
      <c r="D96" s="24"/>
      <c r="E96" s="30">
        <f t="shared" si="4"/>
        <v>0</v>
      </c>
      <c r="F96" s="25"/>
      <c r="G96" s="25"/>
      <c r="H96" s="25"/>
      <c r="I96" s="25"/>
    </row>
    <row r="97" spans="1:9" s="2" customFormat="1" ht="20.100000000000001" customHeight="1">
      <c r="A97" s="7" t="s">
        <v>68</v>
      </c>
      <c r="B97" s="38">
        <v>620</v>
      </c>
      <c r="C97" s="29">
        <f>SUM(C98:C101)</f>
        <v>0</v>
      </c>
      <c r="D97" s="29">
        <f>SUM(D98:D101)</f>
        <v>0</v>
      </c>
      <c r="E97" s="29">
        <f t="shared" si="4"/>
        <v>0</v>
      </c>
      <c r="F97" s="29">
        <f>SUM(F98:F101)</f>
        <v>0</v>
      </c>
      <c r="G97" s="29">
        <f>SUM(G98:G101)</f>
        <v>0</v>
      </c>
      <c r="H97" s="29">
        <f>SUM(H98:H101)</f>
        <v>0</v>
      </c>
      <c r="I97" s="29">
        <f>SUM(I98:I101)</f>
        <v>0</v>
      </c>
    </row>
    <row r="98" spans="1:9" s="2" customFormat="1" ht="20.100000000000001" customHeight="1">
      <c r="A98" s="27" t="s">
        <v>64</v>
      </c>
      <c r="B98" s="35">
        <v>621</v>
      </c>
      <c r="C98" s="24"/>
      <c r="D98" s="24"/>
      <c r="E98" s="30">
        <f t="shared" si="4"/>
        <v>0</v>
      </c>
      <c r="F98" s="25"/>
      <c r="G98" s="25"/>
      <c r="H98" s="25"/>
      <c r="I98" s="25"/>
    </row>
    <row r="99" spans="1:9" s="2" customFormat="1" ht="20.100000000000001" customHeight="1">
      <c r="A99" s="27" t="s">
        <v>65</v>
      </c>
      <c r="B99" s="35">
        <v>622</v>
      </c>
      <c r="C99" s="24"/>
      <c r="D99" s="24"/>
      <c r="E99" s="30">
        <f t="shared" si="4"/>
        <v>0</v>
      </c>
      <c r="F99" s="25"/>
      <c r="G99" s="25"/>
      <c r="H99" s="25"/>
      <c r="I99" s="25"/>
    </row>
    <row r="100" spans="1:9" s="2" customFormat="1" ht="20.100000000000001" customHeight="1">
      <c r="A100" s="27" t="s">
        <v>66</v>
      </c>
      <c r="B100" s="35">
        <v>623</v>
      </c>
      <c r="C100" s="24"/>
      <c r="D100" s="24"/>
      <c r="E100" s="30">
        <f t="shared" si="4"/>
        <v>0</v>
      </c>
      <c r="F100" s="25"/>
      <c r="G100" s="25"/>
      <c r="H100" s="25"/>
      <c r="I100" s="25"/>
    </row>
    <row r="101" spans="1:9" s="2" customFormat="1" ht="20.100000000000001" customHeight="1">
      <c r="A101" s="7" t="s">
        <v>37</v>
      </c>
      <c r="B101" s="38">
        <v>630</v>
      </c>
      <c r="C101" s="24"/>
      <c r="D101" s="24"/>
      <c r="E101" s="30">
        <f>SUM(F101:I101)</f>
        <v>0</v>
      </c>
      <c r="F101" s="25"/>
      <c r="G101" s="25"/>
      <c r="H101" s="25"/>
      <c r="I101" s="25"/>
    </row>
    <row r="102" spans="1:9" ht="20.100000000000001" customHeight="1">
      <c r="A102" s="9" t="s">
        <v>13</v>
      </c>
      <c r="B102" s="10">
        <v>700</v>
      </c>
      <c r="C102" s="36">
        <f>C40+C42+C43+C47+C82+C92</f>
        <v>16056.599999999999</v>
      </c>
      <c r="D102" s="36">
        <f>D40+D42+D43+D47+D82+D92</f>
        <v>19413.799999999996</v>
      </c>
      <c r="E102" s="36">
        <f>SUM(F102:I102)</f>
        <v>27553.4</v>
      </c>
      <c r="F102" s="36">
        <f>F40+F42+F43+F47+F82+F92</f>
        <v>6915.3000000000011</v>
      </c>
      <c r="G102" s="36">
        <f>G40+G42+G43+G47+G82+G92</f>
        <v>7026.3</v>
      </c>
      <c r="H102" s="36">
        <f>H40+H42+H43+H47+H82+H92</f>
        <v>6733.5</v>
      </c>
      <c r="I102" s="36">
        <f>I40+I42+I43+I47+I82+I92</f>
        <v>6878.3</v>
      </c>
    </row>
    <row r="103" spans="1:9" ht="20.100000000000001" customHeight="1">
      <c r="A103" s="9" t="s">
        <v>21</v>
      </c>
      <c r="B103" s="10">
        <v>800</v>
      </c>
      <c r="C103" s="36">
        <f>C73+C97+C84</f>
        <v>16056.6</v>
      </c>
      <c r="D103" s="36">
        <f>D73+D97+D84</f>
        <v>19413.799999999996</v>
      </c>
      <c r="E103" s="36">
        <f>SUM(F103:I103)</f>
        <v>27553.360000000001</v>
      </c>
      <c r="F103" s="36">
        <f>F73+F97+F84</f>
        <v>6915.3000000000011</v>
      </c>
      <c r="G103" s="36">
        <f>G73+G97+G84</f>
        <v>7026.3</v>
      </c>
      <c r="H103" s="36">
        <f>H73+H97+H84</f>
        <v>6733.5</v>
      </c>
      <c r="I103" s="36">
        <f>I73+I97+I84</f>
        <v>6878.26</v>
      </c>
    </row>
    <row r="104" spans="1:9" ht="19.5" customHeight="1">
      <c r="A104" s="7" t="s">
        <v>54</v>
      </c>
      <c r="B104" s="8">
        <v>850</v>
      </c>
      <c r="C104" s="25">
        <f>C102+C103</f>
        <v>32113.199999999997</v>
      </c>
      <c r="D104" s="25">
        <f>D102+D103</f>
        <v>38827.599999999991</v>
      </c>
      <c r="E104" s="30">
        <f>SUM(F104:I104)</f>
        <v>55106.760000000009</v>
      </c>
      <c r="F104" s="25">
        <f>F102+F103</f>
        <v>13830.600000000002</v>
      </c>
      <c r="G104" s="25">
        <f>G102+G103</f>
        <v>14052.6</v>
      </c>
      <c r="H104" s="25">
        <f>H102+H103</f>
        <v>13467</v>
      </c>
      <c r="I104" s="25">
        <f>I102+I103</f>
        <v>13756.560000000001</v>
      </c>
    </row>
    <row r="105" spans="1:9" ht="19.5" customHeight="1">
      <c r="A105" s="82" t="s">
        <v>55</v>
      </c>
      <c r="B105" s="78"/>
      <c r="C105" s="41"/>
      <c r="D105" s="41"/>
      <c r="E105" s="26"/>
      <c r="F105" s="26" t="s">
        <v>58</v>
      </c>
      <c r="G105" s="26" t="s">
        <v>59</v>
      </c>
      <c r="H105" s="26" t="s">
        <v>56</v>
      </c>
      <c r="I105" s="26" t="s">
        <v>57</v>
      </c>
    </row>
    <row r="106" spans="1:9" ht="19.5" customHeight="1">
      <c r="A106" s="7" t="s">
        <v>69</v>
      </c>
      <c r="B106" s="8">
        <v>900</v>
      </c>
      <c r="C106" s="42">
        <v>122</v>
      </c>
      <c r="D106" s="42">
        <v>112</v>
      </c>
      <c r="E106" s="24">
        <v>112</v>
      </c>
      <c r="F106" s="40">
        <v>112</v>
      </c>
      <c r="G106" s="40">
        <v>112</v>
      </c>
      <c r="H106" s="40">
        <v>112</v>
      </c>
      <c r="I106" s="40">
        <v>112</v>
      </c>
    </row>
    <row r="107" spans="1:9" ht="19.5" customHeight="1">
      <c r="A107" s="7" t="s">
        <v>102</v>
      </c>
      <c r="B107" s="8">
        <v>910</v>
      </c>
      <c r="C107" s="60">
        <v>3994</v>
      </c>
      <c r="D107" s="60">
        <v>4049</v>
      </c>
      <c r="E107" s="63">
        <v>4136</v>
      </c>
      <c r="F107" s="25"/>
      <c r="G107" s="25"/>
      <c r="H107" s="25"/>
      <c r="I107" s="25"/>
    </row>
    <row r="108" spans="1:9" ht="19.5" customHeight="1">
      <c r="A108" s="7" t="s">
        <v>60</v>
      </c>
      <c r="B108" s="8">
        <v>920</v>
      </c>
      <c r="C108" s="24"/>
      <c r="D108" s="24"/>
      <c r="E108" s="24"/>
      <c r="F108" s="24"/>
      <c r="G108" s="24"/>
      <c r="H108" s="24"/>
      <c r="I108" s="24"/>
    </row>
    <row r="109" spans="1:9" ht="19.5" customHeight="1">
      <c r="A109" s="7" t="s">
        <v>70</v>
      </c>
      <c r="B109" s="8">
        <v>930</v>
      </c>
      <c r="C109" s="24"/>
      <c r="D109" s="24"/>
      <c r="E109" s="24"/>
      <c r="F109" s="24"/>
      <c r="G109" s="24"/>
      <c r="H109" s="24"/>
      <c r="I109" s="24"/>
    </row>
    <row r="110" spans="1:9" ht="19.5" customHeight="1">
      <c r="A110" s="7" t="s">
        <v>103</v>
      </c>
      <c r="B110" s="8">
        <v>940</v>
      </c>
      <c r="C110" s="24"/>
      <c r="D110" s="24"/>
      <c r="E110" s="24"/>
      <c r="F110" s="24"/>
      <c r="G110" s="24"/>
      <c r="H110" s="24"/>
      <c r="I110" s="24"/>
    </row>
    <row r="111" spans="1:9" ht="19.5" customHeight="1">
      <c r="A111" s="7" t="s">
        <v>104</v>
      </c>
      <c r="B111" s="8">
        <v>950</v>
      </c>
      <c r="C111" s="24"/>
      <c r="D111" s="24"/>
      <c r="E111" s="24"/>
      <c r="F111" s="24"/>
      <c r="G111" s="24"/>
      <c r="H111" s="24"/>
      <c r="I111" s="24"/>
    </row>
    <row r="112" spans="1:9" ht="2.25" customHeight="1">
      <c r="A112" s="16"/>
      <c r="B112" s="1"/>
      <c r="C112" s="37"/>
      <c r="D112" s="37"/>
      <c r="E112" s="37"/>
      <c r="F112" s="37"/>
      <c r="G112" s="37"/>
      <c r="H112" s="37"/>
      <c r="I112" s="37"/>
    </row>
    <row r="113" spans="1:9" ht="16.5" customHeight="1">
      <c r="A113" s="16" t="s">
        <v>91</v>
      </c>
      <c r="B113" s="1"/>
      <c r="C113" s="37"/>
      <c r="D113" s="37"/>
      <c r="E113" s="37"/>
      <c r="F113" s="37"/>
      <c r="G113" s="37"/>
      <c r="H113" s="37"/>
      <c r="I113" s="37"/>
    </row>
    <row r="114" spans="1:9" ht="4.5" customHeight="1">
      <c r="A114" s="16"/>
      <c r="C114" s="18"/>
      <c r="D114" s="17"/>
      <c r="E114" s="17"/>
      <c r="F114" s="17"/>
      <c r="G114" s="17"/>
      <c r="H114" s="17"/>
      <c r="I114" s="17"/>
    </row>
    <row r="115" spans="1:9" ht="20.100000000000001" customHeight="1">
      <c r="A115" s="22" t="s">
        <v>111</v>
      </c>
      <c r="B115" s="1"/>
      <c r="C115" s="92" t="s">
        <v>32</v>
      </c>
      <c r="D115" s="92"/>
      <c r="E115" s="92"/>
      <c r="F115" s="11"/>
      <c r="G115" s="93" t="s">
        <v>118</v>
      </c>
      <c r="H115" s="93"/>
      <c r="I115" s="93"/>
    </row>
    <row r="116" spans="1:9" s="2" customFormat="1" ht="20.100000000000001" customHeight="1">
      <c r="A116" s="39" t="s">
        <v>31</v>
      </c>
      <c r="B116" s="3"/>
      <c r="C116" s="89" t="s">
        <v>35</v>
      </c>
      <c r="D116" s="89"/>
      <c r="E116" s="89"/>
      <c r="F116" s="15"/>
      <c r="G116" s="90" t="s">
        <v>19</v>
      </c>
      <c r="H116" s="90"/>
      <c r="I116" s="90"/>
    </row>
    <row r="117" spans="1:9" ht="20.100000000000001" customHeight="1">
      <c r="A117" s="16"/>
      <c r="C117" s="18"/>
      <c r="D117" s="17"/>
      <c r="E117" s="17"/>
      <c r="F117" s="17"/>
      <c r="G117" s="17"/>
      <c r="H117" s="17"/>
      <c r="I117" s="17"/>
    </row>
    <row r="118" spans="1:9">
      <c r="A118" s="16"/>
      <c r="C118" s="18"/>
      <c r="D118" s="17"/>
      <c r="E118" s="17"/>
      <c r="F118" s="17"/>
      <c r="G118" s="17"/>
      <c r="H118" s="17"/>
      <c r="I118" s="17"/>
    </row>
    <row r="119" spans="1:9">
      <c r="A119" s="16"/>
      <c r="C119" s="18"/>
      <c r="D119" s="17"/>
      <c r="E119" s="17"/>
      <c r="F119" s="17"/>
      <c r="G119" s="17"/>
      <c r="H119" s="17"/>
      <c r="I119" s="17"/>
    </row>
    <row r="120" spans="1:9">
      <c r="A120" s="16"/>
      <c r="C120" s="18"/>
      <c r="D120" s="17"/>
      <c r="E120" s="17"/>
      <c r="F120" s="17"/>
      <c r="G120" s="17"/>
      <c r="H120" s="17"/>
      <c r="I120" s="17"/>
    </row>
    <row r="121" spans="1:9">
      <c r="A121" s="16"/>
      <c r="C121" s="18"/>
      <c r="D121" s="17"/>
      <c r="E121" s="17"/>
      <c r="F121" s="17"/>
      <c r="G121" s="17"/>
      <c r="H121" s="17"/>
      <c r="I121" s="17"/>
    </row>
    <row r="122" spans="1:9">
      <c r="A122" s="16"/>
      <c r="C122" s="18"/>
      <c r="D122" s="17"/>
      <c r="E122" s="17"/>
      <c r="F122" s="17"/>
      <c r="G122" s="17"/>
      <c r="H122" s="17"/>
      <c r="I122" s="17"/>
    </row>
    <row r="123" spans="1:9">
      <c r="A123" s="16"/>
      <c r="C123" s="18"/>
      <c r="D123" s="17"/>
      <c r="E123" s="17"/>
      <c r="F123" s="17"/>
      <c r="G123" s="17"/>
      <c r="H123" s="17"/>
      <c r="I123" s="17"/>
    </row>
    <row r="124" spans="1:9">
      <c r="A124" s="16"/>
      <c r="C124" s="18"/>
      <c r="D124" s="17"/>
      <c r="E124" s="17"/>
      <c r="F124" s="17"/>
      <c r="G124" s="17"/>
      <c r="H124" s="17"/>
      <c r="I124" s="17"/>
    </row>
    <row r="125" spans="1:9">
      <c r="A125" s="16"/>
      <c r="C125" s="18"/>
      <c r="D125" s="17"/>
      <c r="E125" s="17"/>
      <c r="F125" s="17"/>
      <c r="G125" s="17"/>
      <c r="H125" s="17"/>
      <c r="I125" s="17"/>
    </row>
    <row r="126" spans="1:9">
      <c r="A126" s="16"/>
      <c r="C126" s="18"/>
      <c r="D126" s="17"/>
      <c r="E126" s="17"/>
      <c r="F126" s="17"/>
      <c r="G126" s="17"/>
      <c r="H126" s="17"/>
      <c r="I126" s="17"/>
    </row>
    <row r="127" spans="1:9">
      <c r="A127" s="16"/>
      <c r="C127" s="18"/>
      <c r="D127" s="17"/>
      <c r="E127" s="17"/>
      <c r="F127" s="17"/>
      <c r="G127" s="17"/>
      <c r="H127" s="17"/>
      <c r="I127" s="17"/>
    </row>
    <row r="128" spans="1:9">
      <c r="A128" s="16"/>
      <c r="C128" s="18"/>
      <c r="D128" s="17"/>
      <c r="E128" s="17"/>
      <c r="F128" s="17"/>
      <c r="G128" s="17"/>
      <c r="H128" s="17"/>
      <c r="I128" s="17"/>
    </row>
    <row r="129" spans="1:9">
      <c r="A129" s="16"/>
      <c r="C129" s="18"/>
      <c r="D129" s="17"/>
      <c r="E129" s="17"/>
      <c r="F129" s="17"/>
      <c r="G129" s="17"/>
      <c r="H129" s="17"/>
      <c r="I129" s="17"/>
    </row>
    <row r="130" spans="1:9">
      <c r="A130" s="16"/>
      <c r="C130" s="18"/>
      <c r="D130" s="17"/>
      <c r="E130" s="17"/>
      <c r="F130" s="17"/>
      <c r="G130" s="17"/>
      <c r="H130" s="17"/>
      <c r="I130" s="17"/>
    </row>
    <row r="131" spans="1:9">
      <c r="A131" s="16"/>
      <c r="C131" s="18"/>
      <c r="D131" s="17"/>
      <c r="E131" s="17"/>
      <c r="F131" s="17"/>
      <c r="G131" s="17"/>
      <c r="H131" s="17"/>
      <c r="I131" s="17"/>
    </row>
    <row r="132" spans="1:9">
      <c r="A132" s="16"/>
      <c r="C132" s="18"/>
      <c r="D132" s="17"/>
      <c r="E132" s="17"/>
      <c r="F132" s="17"/>
      <c r="G132" s="17"/>
      <c r="H132" s="17"/>
      <c r="I132" s="17"/>
    </row>
    <row r="133" spans="1:9">
      <c r="A133" s="16"/>
      <c r="C133" s="18"/>
      <c r="D133" s="17"/>
      <c r="E133" s="17"/>
      <c r="F133" s="17"/>
      <c r="G133" s="17"/>
      <c r="H133" s="17"/>
      <c r="I133" s="17"/>
    </row>
    <row r="134" spans="1:9">
      <c r="A134" s="16"/>
      <c r="C134" s="18"/>
      <c r="D134" s="17"/>
      <c r="E134" s="17"/>
      <c r="F134" s="17"/>
      <c r="G134" s="17"/>
      <c r="H134" s="17"/>
      <c r="I134" s="17"/>
    </row>
    <row r="135" spans="1:9">
      <c r="A135" s="16"/>
      <c r="C135" s="18"/>
      <c r="D135" s="17"/>
      <c r="E135" s="17"/>
      <c r="F135" s="17"/>
      <c r="G135" s="17"/>
      <c r="H135" s="17"/>
      <c r="I135" s="17"/>
    </row>
    <row r="136" spans="1:9">
      <c r="A136" s="16"/>
      <c r="C136" s="18"/>
      <c r="D136" s="17"/>
      <c r="E136" s="17"/>
      <c r="F136" s="17"/>
      <c r="G136" s="17"/>
      <c r="H136" s="17"/>
      <c r="I136" s="17"/>
    </row>
    <row r="137" spans="1:9">
      <c r="A137" s="16"/>
      <c r="C137" s="18"/>
      <c r="D137" s="17"/>
      <c r="E137" s="17"/>
      <c r="F137" s="17"/>
      <c r="G137" s="17"/>
      <c r="H137" s="17"/>
      <c r="I137" s="17"/>
    </row>
    <row r="138" spans="1:9">
      <c r="A138" s="16"/>
      <c r="C138" s="18"/>
      <c r="D138" s="17"/>
      <c r="E138" s="17"/>
      <c r="F138" s="17"/>
      <c r="G138" s="17"/>
      <c r="H138" s="17"/>
      <c r="I138" s="17"/>
    </row>
    <row r="139" spans="1:9">
      <c r="A139" s="16"/>
      <c r="C139" s="18"/>
      <c r="D139" s="17"/>
      <c r="E139" s="17"/>
      <c r="F139" s="17"/>
      <c r="G139" s="17"/>
      <c r="H139" s="17"/>
      <c r="I139" s="17"/>
    </row>
    <row r="140" spans="1:9">
      <c r="A140" s="16"/>
      <c r="C140" s="18"/>
      <c r="D140" s="17"/>
      <c r="E140" s="17"/>
      <c r="F140" s="17"/>
      <c r="G140" s="17"/>
      <c r="H140" s="17"/>
      <c r="I140" s="17"/>
    </row>
    <row r="141" spans="1:9">
      <c r="A141" s="16"/>
      <c r="C141" s="18"/>
      <c r="D141" s="17"/>
      <c r="E141" s="17"/>
      <c r="F141" s="17"/>
      <c r="G141" s="17"/>
      <c r="H141" s="17"/>
      <c r="I141" s="17"/>
    </row>
    <row r="142" spans="1:9">
      <c r="A142" s="16"/>
      <c r="C142" s="18"/>
      <c r="D142" s="17"/>
      <c r="E142" s="17"/>
      <c r="F142" s="17"/>
      <c r="G142" s="17"/>
      <c r="H142" s="17"/>
      <c r="I142" s="17"/>
    </row>
    <row r="143" spans="1:9">
      <c r="A143" s="16"/>
      <c r="C143" s="18"/>
      <c r="D143" s="17"/>
      <c r="E143" s="17"/>
      <c r="F143" s="17"/>
      <c r="G143" s="17"/>
      <c r="H143" s="17"/>
      <c r="I143" s="17"/>
    </row>
    <row r="144" spans="1:9">
      <c r="A144" s="16"/>
      <c r="C144" s="18"/>
      <c r="D144" s="17"/>
      <c r="E144" s="17"/>
      <c r="F144" s="17"/>
      <c r="G144" s="17"/>
      <c r="H144" s="17"/>
      <c r="I144" s="17"/>
    </row>
    <row r="145" spans="1:9">
      <c r="A145" s="16"/>
      <c r="C145" s="18"/>
      <c r="D145" s="17"/>
      <c r="E145" s="17"/>
      <c r="F145" s="17"/>
      <c r="G145" s="17"/>
      <c r="H145" s="17"/>
      <c r="I145" s="17"/>
    </row>
    <row r="146" spans="1:9">
      <c r="A146" s="16"/>
      <c r="C146" s="18"/>
      <c r="D146" s="17"/>
      <c r="E146" s="17"/>
      <c r="F146" s="17"/>
      <c r="G146" s="17"/>
      <c r="H146" s="17"/>
      <c r="I146" s="17"/>
    </row>
    <row r="147" spans="1:9">
      <c r="A147" s="16"/>
      <c r="C147" s="18"/>
      <c r="D147" s="17"/>
      <c r="E147" s="17"/>
      <c r="F147" s="17"/>
      <c r="G147" s="17"/>
      <c r="H147" s="17"/>
      <c r="I147" s="17"/>
    </row>
    <row r="148" spans="1:9">
      <c r="A148" s="16"/>
      <c r="C148" s="18"/>
      <c r="D148" s="17"/>
      <c r="E148" s="17"/>
      <c r="F148" s="17"/>
      <c r="G148" s="17"/>
      <c r="H148" s="17"/>
      <c r="I148" s="17"/>
    </row>
    <row r="149" spans="1:9">
      <c r="A149" s="16"/>
      <c r="C149" s="18"/>
      <c r="D149" s="17"/>
      <c r="E149" s="17"/>
      <c r="F149" s="17"/>
      <c r="G149" s="17"/>
      <c r="H149" s="17"/>
      <c r="I149" s="17"/>
    </row>
    <row r="150" spans="1:9">
      <c r="A150" s="16"/>
      <c r="C150" s="18"/>
      <c r="D150" s="17"/>
      <c r="E150" s="17"/>
      <c r="F150" s="17"/>
      <c r="G150" s="17"/>
      <c r="H150" s="17"/>
      <c r="I150" s="17"/>
    </row>
    <row r="151" spans="1:9">
      <c r="A151" s="16"/>
      <c r="C151" s="18"/>
      <c r="D151" s="17"/>
      <c r="E151" s="17"/>
      <c r="F151" s="17"/>
      <c r="G151" s="17"/>
      <c r="H151" s="17"/>
      <c r="I151" s="17"/>
    </row>
    <row r="152" spans="1:9">
      <c r="A152" s="16"/>
      <c r="C152" s="18"/>
      <c r="D152" s="17"/>
      <c r="E152" s="17"/>
      <c r="F152" s="17"/>
      <c r="G152" s="17"/>
      <c r="H152" s="17"/>
      <c r="I152" s="17"/>
    </row>
    <row r="153" spans="1:9">
      <c r="A153" s="16"/>
      <c r="C153" s="18"/>
      <c r="D153" s="17"/>
      <c r="E153" s="17"/>
      <c r="F153" s="17"/>
      <c r="G153" s="17"/>
      <c r="H153" s="17"/>
      <c r="I153" s="17"/>
    </row>
    <row r="154" spans="1:9">
      <c r="A154" s="16"/>
      <c r="C154" s="18"/>
      <c r="D154" s="17"/>
      <c r="E154" s="17"/>
      <c r="F154" s="17"/>
      <c r="G154" s="17"/>
      <c r="H154" s="17"/>
      <c r="I154" s="17"/>
    </row>
    <row r="155" spans="1:9">
      <c r="A155" s="16"/>
      <c r="C155" s="18"/>
      <c r="D155" s="17"/>
      <c r="E155" s="17"/>
      <c r="F155" s="17"/>
      <c r="G155" s="17"/>
      <c r="H155" s="17"/>
      <c r="I155" s="17"/>
    </row>
    <row r="156" spans="1:9">
      <c r="A156" s="16"/>
      <c r="C156" s="18"/>
      <c r="D156" s="17"/>
      <c r="E156" s="17"/>
      <c r="F156" s="17"/>
      <c r="G156" s="17"/>
      <c r="H156" s="17"/>
      <c r="I156" s="17"/>
    </row>
    <row r="157" spans="1:9">
      <c r="A157" s="16"/>
      <c r="C157" s="18"/>
      <c r="D157" s="17"/>
      <c r="E157" s="17"/>
      <c r="F157" s="17"/>
      <c r="G157" s="17"/>
      <c r="H157" s="17"/>
      <c r="I157" s="17"/>
    </row>
    <row r="158" spans="1:9">
      <c r="A158" s="20"/>
    </row>
    <row r="159" spans="1:9">
      <c r="A159" s="20"/>
    </row>
    <row r="160" spans="1:9">
      <c r="A160" s="20"/>
    </row>
    <row r="161" spans="1:1">
      <c r="A161" s="20"/>
    </row>
    <row r="162" spans="1:1">
      <c r="A162" s="20"/>
    </row>
    <row r="163" spans="1:1">
      <c r="A163" s="20"/>
    </row>
    <row r="164" spans="1:1">
      <c r="A164" s="20"/>
    </row>
    <row r="165" spans="1:1">
      <c r="A165" s="20"/>
    </row>
    <row r="166" spans="1:1">
      <c r="A166" s="20"/>
    </row>
    <row r="167" spans="1:1">
      <c r="A167" s="20"/>
    </row>
    <row r="168" spans="1:1">
      <c r="A168" s="20"/>
    </row>
    <row r="169" spans="1:1">
      <c r="A169" s="20"/>
    </row>
    <row r="170" spans="1:1">
      <c r="A170" s="20"/>
    </row>
    <row r="171" spans="1:1">
      <c r="A171" s="20"/>
    </row>
    <row r="172" spans="1:1">
      <c r="A172" s="20"/>
    </row>
    <row r="173" spans="1:1">
      <c r="A173" s="20"/>
    </row>
    <row r="174" spans="1:1">
      <c r="A174" s="20"/>
    </row>
    <row r="175" spans="1:1">
      <c r="A175" s="20"/>
    </row>
    <row r="176" spans="1:1">
      <c r="A176" s="20"/>
    </row>
    <row r="177" spans="1:1">
      <c r="A177" s="20"/>
    </row>
    <row r="178" spans="1:1">
      <c r="A178" s="20"/>
    </row>
    <row r="179" spans="1:1">
      <c r="A179" s="20"/>
    </row>
    <row r="180" spans="1:1">
      <c r="A180" s="20"/>
    </row>
    <row r="181" spans="1:1">
      <c r="A181" s="20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  <row r="188" spans="1:1">
      <c r="A188" s="20"/>
    </row>
    <row r="189" spans="1:1">
      <c r="A189" s="20"/>
    </row>
    <row r="190" spans="1:1">
      <c r="A190" s="20"/>
    </row>
    <row r="191" spans="1:1">
      <c r="A191" s="20"/>
    </row>
    <row r="192" spans="1:1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  <row r="206" spans="1:1">
      <c r="A206" s="20"/>
    </row>
    <row r="207" spans="1:1">
      <c r="A207" s="20"/>
    </row>
    <row r="208" spans="1:1">
      <c r="A208" s="20"/>
    </row>
    <row r="209" spans="1:1">
      <c r="A209" s="20"/>
    </row>
    <row r="210" spans="1:1">
      <c r="A210" s="20"/>
    </row>
    <row r="211" spans="1:1">
      <c r="A211" s="20"/>
    </row>
    <row r="212" spans="1:1">
      <c r="A212" s="20"/>
    </row>
    <row r="213" spans="1:1">
      <c r="A213" s="20"/>
    </row>
    <row r="214" spans="1:1">
      <c r="A214" s="20"/>
    </row>
    <row r="215" spans="1:1">
      <c r="A215" s="20"/>
    </row>
    <row r="216" spans="1:1">
      <c r="A216" s="20"/>
    </row>
    <row r="217" spans="1:1">
      <c r="A217" s="20"/>
    </row>
    <row r="218" spans="1:1">
      <c r="A218" s="20"/>
    </row>
    <row r="219" spans="1:1">
      <c r="A219" s="20"/>
    </row>
    <row r="220" spans="1:1">
      <c r="A220" s="20"/>
    </row>
    <row r="221" spans="1:1">
      <c r="A221" s="20"/>
    </row>
    <row r="222" spans="1:1">
      <c r="A222" s="20"/>
    </row>
    <row r="223" spans="1:1">
      <c r="A223" s="20"/>
    </row>
    <row r="224" spans="1:1">
      <c r="A224" s="20"/>
    </row>
    <row r="225" spans="1:1">
      <c r="A225" s="20"/>
    </row>
    <row r="226" spans="1:1">
      <c r="A226" s="20"/>
    </row>
    <row r="227" spans="1:1">
      <c r="A227" s="20"/>
    </row>
    <row r="228" spans="1:1">
      <c r="A228" s="20"/>
    </row>
    <row r="229" spans="1:1">
      <c r="A229" s="20"/>
    </row>
    <row r="230" spans="1:1">
      <c r="A230" s="20"/>
    </row>
    <row r="231" spans="1:1">
      <c r="A231" s="20"/>
    </row>
    <row r="232" spans="1:1">
      <c r="A232" s="20"/>
    </row>
    <row r="233" spans="1:1">
      <c r="A233" s="20"/>
    </row>
    <row r="234" spans="1:1">
      <c r="A234" s="20"/>
    </row>
    <row r="235" spans="1:1">
      <c r="A235" s="20"/>
    </row>
    <row r="236" spans="1:1">
      <c r="A236" s="20"/>
    </row>
    <row r="237" spans="1:1">
      <c r="A237" s="20"/>
    </row>
    <row r="238" spans="1:1">
      <c r="A238" s="20"/>
    </row>
    <row r="239" spans="1:1">
      <c r="A239" s="20"/>
    </row>
    <row r="240" spans="1:1">
      <c r="A240" s="20"/>
    </row>
    <row r="241" spans="1:1">
      <c r="A241" s="20"/>
    </row>
    <row r="242" spans="1:1">
      <c r="A242" s="20"/>
    </row>
    <row r="243" spans="1:1">
      <c r="A243" s="20"/>
    </row>
    <row r="244" spans="1:1">
      <c r="A244" s="20"/>
    </row>
    <row r="245" spans="1:1">
      <c r="A245" s="20"/>
    </row>
    <row r="246" spans="1:1">
      <c r="A246" s="20"/>
    </row>
    <row r="247" spans="1:1">
      <c r="A247" s="20"/>
    </row>
    <row r="248" spans="1:1">
      <c r="A248" s="20"/>
    </row>
    <row r="249" spans="1:1">
      <c r="A249" s="20"/>
    </row>
    <row r="250" spans="1:1">
      <c r="A250" s="20"/>
    </row>
    <row r="251" spans="1:1">
      <c r="A251" s="20"/>
    </row>
    <row r="252" spans="1:1">
      <c r="A252" s="20"/>
    </row>
    <row r="253" spans="1:1">
      <c r="A253" s="20"/>
    </row>
    <row r="254" spans="1:1">
      <c r="A254" s="20"/>
    </row>
    <row r="255" spans="1:1">
      <c r="A255" s="20"/>
    </row>
    <row r="256" spans="1:1">
      <c r="A256" s="20"/>
    </row>
    <row r="257" spans="1:1">
      <c r="A257" s="20"/>
    </row>
    <row r="258" spans="1:1">
      <c r="A258" s="20"/>
    </row>
    <row r="259" spans="1:1">
      <c r="A259" s="20"/>
    </row>
    <row r="260" spans="1:1">
      <c r="A260" s="20"/>
    </row>
    <row r="261" spans="1:1">
      <c r="A261" s="20"/>
    </row>
    <row r="262" spans="1:1">
      <c r="A262" s="20"/>
    </row>
    <row r="263" spans="1:1">
      <c r="A263" s="20"/>
    </row>
    <row r="264" spans="1:1">
      <c r="A264" s="20"/>
    </row>
    <row r="265" spans="1:1">
      <c r="A265" s="20"/>
    </row>
    <row r="266" spans="1:1">
      <c r="A266" s="20"/>
    </row>
    <row r="267" spans="1:1">
      <c r="A267" s="20"/>
    </row>
    <row r="268" spans="1:1">
      <c r="A268" s="20"/>
    </row>
    <row r="269" spans="1:1">
      <c r="A269" s="20"/>
    </row>
    <row r="270" spans="1:1">
      <c r="A270" s="20"/>
    </row>
    <row r="271" spans="1:1">
      <c r="A271" s="20"/>
    </row>
    <row r="272" spans="1:1">
      <c r="A272" s="20"/>
    </row>
    <row r="273" spans="1:1">
      <c r="A273" s="20"/>
    </row>
    <row r="274" spans="1:1">
      <c r="A274" s="20"/>
    </row>
    <row r="275" spans="1:1">
      <c r="A275" s="20"/>
    </row>
    <row r="276" spans="1:1">
      <c r="A276" s="20"/>
    </row>
    <row r="277" spans="1:1">
      <c r="A277" s="20"/>
    </row>
    <row r="278" spans="1:1">
      <c r="A278" s="20"/>
    </row>
    <row r="279" spans="1:1">
      <c r="A279" s="20"/>
    </row>
    <row r="280" spans="1:1">
      <c r="A280" s="20"/>
    </row>
    <row r="281" spans="1:1">
      <c r="A281" s="20"/>
    </row>
    <row r="282" spans="1:1">
      <c r="A282" s="20"/>
    </row>
    <row r="283" spans="1:1">
      <c r="A283" s="20"/>
    </row>
    <row r="284" spans="1:1">
      <c r="A284" s="20"/>
    </row>
    <row r="285" spans="1:1">
      <c r="A285" s="20"/>
    </row>
    <row r="286" spans="1:1">
      <c r="A286" s="20"/>
    </row>
    <row r="287" spans="1:1">
      <c r="A287" s="20"/>
    </row>
    <row r="288" spans="1:1">
      <c r="A288" s="20"/>
    </row>
    <row r="289" spans="1:1">
      <c r="A289" s="20"/>
    </row>
    <row r="290" spans="1:1">
      <c r="A290" s="20"/>
    </row>
    <row r="291" spans="1:1">
      <c r="A291" s="20"/>
    </row>
    <row r="292" spans="1:1">
      <c r="A292" s="20"/>
    </row>
    <row r="293" spans="1:1">
      <c r="A293" s="20"/>
    </row>
    <row r="294" spans="1:1">
      <c r="A294" s="20"/>
    </row>
    <row r="295" spans="1:1">
      <c r="A295" s="20"/>
    </row>
    <row r="296" spans="1:1">
      <c r="A296" s="20"/>
    </row>
    <row r="297" spans="1:1">
      <c r="A297" s="20"/>
    </row>
    <row r="298" spans="1:1">
      <c r="A298" s="20"/>
    </row>
    <row r="299" spans="1:1">
      <c r="A299" s="20"/>
    </row>
    <row r="300" spans="1: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</sheetData>
  <mergeCells count="39">
    <mergeCell ref="C116:E116"/>
    <mergeCell ref="G116:I116"/>
    <mergeCell ref="A39:I39"/>
    <mergeCell ref="C115:E115"/>
    <mergeCell ref="G115:I115"/>
    <mergeCell ref="E35:E36"/>
    <mergeCell ref="A81:I81"/>
    <mergeCell ref="A105:B105"/>
    <mergeCell ref="A91:I91"/>
    <mergeCell ref="A74:I74"/>
    <mergeCell ref="A51:I51"/>
    <mergeCell ref="G6:I6"/>
    <mergeCell ref="G7:I7"/>
    <mergeCell ref="G8:I8"/>
    <mergeCell ref="G9:I9"/>
    <mergeCell ref="B19:E19"/>
    <mergeCell ref="B28:E28"/>
    <mergeCell ref="B29:F29"/>
    <mergeCell ref="B30:E30"/>
    <mergeCell ref="B24:G24"/>
    <mergeCell ref="A38:I38"/>
    <mergeCell ref="B31:E31"/>
    <mergeCell ref="A33:I33"/>
    <mergeCell ref="B25:E25"/>
    <mergeCell ref="F35:I35"/>
    <mergeCell ref="A35:A36"/>
    <mergeCell ref="B35:B36"/>
    <mergeCell ref="C35:C36"/>
    <mergeCell ref="D35:D36"/>
    <mergeCell ref="B26:E26"/>
    <mergeCell ref="H16:I16"/>
    <mergeCell ref="H19:I19"/>
    <mergeCell ref="F26:H26"/>
    <mergeCell ref="B22:E22"/>
    <mergeCell ref="B23:E23"/>
    <mergeCell ref="B27:E27"/>
    <mergeCell ref="F27:H27"/>
    <mergeCell ref="B21:E21"/>
    <mergeCell ref="B20:G20"/>
  </mergeCells>
  <phoneticPr fontId="3" type="noConversion"/>
  <pageMargins left="0.39370078740157483" right="0.27559055118110237" top="0.47244094488188981" bottom="0.27559055118110237" header="0.39370078740157483" footer="0.19685039370078741"/>
  <pageSetup paperSize="9" scale="62" fitToHeight="0" orientation="landscape" verticalDpi="300" r:id="rId1"/>
  <headerFooter alignWithMargins="0"/>
  <rowBreaks count="2" manualBreakCount="2">
    <brk id="39" max="8" man="1"/>
    <brk id="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I. Фін план</vt:lpstr>
      <vt:lpstr>'I. Фін план'!Заголовки_для_печати</vt:lpstr>
      <vt:lpstr>'I. Фін план'!Область_печати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Asus</cp:lastModifiedBy>
  <cp:lastPrinted>2021-12-10T08:09:42Z</cp:lastPrinted>
  <dcterms:created xsi:type="dcterms:W3CDTF">2003-03-13T16:00:22Z</dcterms:created>
  <dcterms:modified xsi:type="dcterms:W3CDTF">2021-12-20T07:52:26Z</dcterms:modified>
</cp:coreProperties>
</file>